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290EECA3-829B-43D5-82F2-6182DCFB2D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PHÒNG KINH DOANH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9" i="1" l="1"/>
  <c r="J79" i="1"/>
  <c r="H79" i="1"/>
  <c r="F79" i="1"/>
  <c r="E79" i="1"/>
  <c r="N78" i="1"/>
  <c r="M78" i="1"/>
  <c r="L78" i="1"/>
  <c r="I78" i="1"/>
  <c r="G78" i="1"/>
  <c r="N77" i="1"/>
  <c r="M77" i="1"/>
  <c r="L77" i="1"/>
  <c r="I77" i="1"/>
  <c r="G77" i="1"/>
  <c r="M76" i="1"/>
  <c r="L76" i="1"/>
  <c r="I76" i="1"/>
  <c r="N76" i="1" s="1"/>
  <c r="G76" i="1"/>
  <c r="M75" i="1"/>
  <c r="L75" i="1"/>
  <c r="I75" i="1"/>
  <c r="N75" i="1" s="1"/>
  <c r="G75" i="1"/>
  <c r="N74" i="1"/>
  <c r="M74" i="1"/>
  <c r="L74" i="1"/>
  <c r="I74" i="1"/>
  <c r="G74" i="1"/>
  <c r="N73" i="1"/>
  <c r="M73" i="1"/>
  <c r="L73" i="1"/>
  <c r="I73" i="1"/>
  <c r="G73" i="1"/>
  <c r="M72" i="1"/>
  <c r="L72" i="1"/>
  <c r="I72" i="1"/>
  <c r="N72" i="1" s="1"/>
  <c r="G72" i="1"/>
  <c r="M71" i="1"/>
  <c r="L71" i="1"/>
  <c r="L79" i="1" s="1"/>
  <c r="I71" i="1"/>
  <c r="N71" i="1" s="1"/>
  <c r="G71" i="1"/>
  <c r="N70" i="1"/>
  <c r="M70" i="1"/>
  <c r="L70" i="1"/>
  <c r="I70" i="1"/>
  <c r="G70" i="1"/>
  <c r="N69" i="1"/>
  <c r="M69" i="1"/>
  <c r="M79" i="1" s="1"/>
  <c r="L69" i="1"/>
  <c r="I69" i="1"/>
  <c r="I79" i="1" s="1"/>
  <c r="G69" i="1"/>
  <c r="G79" i="1" s="1"/>
  <c r="N79" i="1" l="1"/>
</calcChain>
</file>

<file path=xl/sharedStrings.xml><?xml version="1.0" encoding="utf-8"?>
<sst xmlns="http://schemas.openxmlformats.org/spreadsheetml/2006/main" count="29" uniqueCount="25">
  <si>
    <t>KPI PHÒNG KINH DOANH</t>
  </si>
  <si>
    <t>SẢN PHẨM</t>
  </si>
  <si>
    <t>NGÂN SÁCH</t>
  </si>
  <si>
    <t>CHI PHÍ THUẦN</t>
  </si>
  <si>
    <t>DOANH THU</t>
  </si>
  <si>
    <t>LỢI NHUẬN BIÊN</t>
  </si>
  <si>
    <t>STT</t>
  </si>
  <si>
    <t>TÊN SẢN PHẨM</t>
  </si>
  <si>
    <t>MỤC TIÊU</t>
  </si>
  <si>
    <t>THỰC TẾ</t>
  </si>
  <si>
    <t>THÂM HỤT</t>
  </si>
  <si>
    <t>PHÁT SINH</t>
  </si>
  <si>
    <t>TỔNG</t>
  </si>
  <si>
    <t>GROSS</t>
  </si>
  <si>
    <t>NET</t>
  </si>
  <si>
    <t>SẢN PHẢM 1</t>
  </si>
  <si>
    <t>SẢN PHẢM 2</t>
  </si>
  <si>
    <t>SẢN PHẢM 3</t>
  </si>
  <si>
    <t>SẢN PHẢM 4</t>
  </si>
  <si>
    <t>SẢN PHẢM 5</t>
  </si>
  <si>
    <t>SẢN PHẢM 6</t>
  </si>
  <si>
    <t>SẢN PHẢM 7</t>
  </si>
  <si>
    <t>SẢN PHẢM 8</t>
  </si>
  <si>
    <t>SẢN PHẢM 9</t>
  </si>
  <si>
    <t>SẢN PHẢM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</si>
</sst>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đ-42A]"/>
  </numFmts>
  <fonts count="8" x14ac:knownFonts="1">
    <font>
      <sz val="12"/>
      <color theme="1"/>
      <name val="Calibri"/>
      <scheme val="minor"/>
    </font>
    <font>
      <sz val="10"/>
      <color theme="1"/>
      <name val="Arial"/>
    </font>
    <font>
      <b/>
      <sz val="20"/>
      <color rgb="FFFFFFFF"/>
      <name val="Arial"/>
    </font>
    <font>
      <sz val="12"/>
      <name val="Calibri"/>
    </font>
    <font>
      <b/>
      <sz val="12"/>
      <color rgb="FFFFFFFF"/>
      <name val="Arial"/>
    </font>
    <font>
      <b/>
      <sz val="12"/>
      <color theme="0"/>
      <name val="Arial"/>
    </font>
    <font>
      <sz val="12"/>
      <color theme="1"/>
      <name val="Arial"/>
    </font>
    <font>
      <b/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548135"/>
        <bgColor rgb="FF548135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NGÂN SÁCH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MỤC TIÊU'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KINH DOANH'!$D$69:$D$78</c:f>
              <c:strCache>
                <c:ptCount val="10"/>
                <c:pt idx="0">
                  <c:v>SẢN PHẢM 1</c:v>
                </c:pt>
                <c:pt idx="1">
                  <c:v>SẢN PHẢM 2</c:v>
                </c:pt>
                <c:pt idx="2">
                  <c:v>SẢN PHẢM 3</c:v>
                </c:pt>
                <c:pt idx="3">
                  <c:v>SẢN PHẢM 4</c:v>
                </c:pt>
                <c:pt idx="4">
                  <c:v>SẢN PHẢM 5</c:v>
                </c:pt>
                <c:pt idx="5">
                  <c:v>SẢN PHẢM 6</c:v>
                </c:pt>
                <c:pt idx="6">
                  <c:v>SẢN PHẢM 7</c:v>
                </c:pt>
                <c:pt idx="7">
                  <c:v>SẢN PHẢM 8</c:v>
                </c:pt>
                <c:pt idx="8">
                  <c:v>SẢN PHẢM 9</c:v>
                </c:pt>
                <c:pt idx="9">
                  <c:v>SẢN PHẢM 10</c:v>
                </c:pt>
              </c:strCache>
            </c:strRef>
          </c:cat>
          <c:val>
            <c:numRef>
              <c:f>'KPI PHÒNG KINH DOANH'!$E$69:$E$78</c:f>
              <c:numCache>
                <c:formatCode>#,##0.00\ [$đ-42A]</c:formatCode>
                <c:ptCount val="10"/>
                <c:pt idx="0">
                  <c:v>90000</c:v>
                </c:pt>
                <c:pt idx="1">
                  <c:v>134000</c:v>
                </c:pt>
                <c:pt idx="2">
                  <c:v>194648</c:v>
                </c:pt>
                <c:pt idx="3">
                  <c:v>226713</c:v>
                </c:pt>
                <c:pt idx="4">
                  <c:v>250257</c:v>
                </c:pt>
                <c:pt idx="5">
                  <c:v>213714</c:v>
                </c:pt>
                <c:pt idx="6">
                  <c:v>113025</c:v>
                </c:pt>
                <c:pt idx="7">
                  <c:v>89172</c:v>
                </c:pt>
                <c:pt idx="8">
                  <c:v>154731</c:v>
                </c:pt>
                <c:pt idx="9">
                  <c:v>186481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352-4C42-B3F5-4D198937DA51}"/>
            </c:ext>
          </c:extLst>
        </c:ser>
        <c:ser>
          <c:idx val="1"/>
          <c:order val="1"/>
          <c:tx>
            <c:v>THỰC TẾ</c:v>
          </c:tx>
          <c:spPr>
            <a:solidFill>
              <a:srgbClr val="E69138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KINH DOANH'!$D$69:$D$78</c:f>
              <c:strCache>
                <c:ptCount val="10"/>
                <c:pt idx="0">
                  <c:v>SẢN PHẢM 1</c:v>
                </c:pt>
                <c:pt idx="1">
                  <c:v>SẢN PHẢM 2</c:v>
                </c:pt>
                <c:pt idx="2">
                  <c:v>SẢN PHẢM 3</c:v>
                </c:pt>
                <c:pt idx="3">
                  <c:v>SẢN PHẢM 4</c:v>
                </c:pt>
                <c:pt idx="4">
                  <c:v>SẢN PHẢM 5</c:v>
                </c:pt>
                <c:pt idx="5">
                  <c:v>SẢN PHẢM 6</c:v>
                </c:pt>
                <c:pt idx="6">
                  <c:v>SẢN PHẢM 7</c:v>
                </c:pt>
                <c:pt idx="7">
                  <c:v>SẢN PHẢM 8</c:v>
                </c:pt>
                <c:pt idx="8">
                  <c:v>SẢN PHẢM 9</c:v>
                </c:pt>
                <c:pt idx="9">
                  <c:v>SẢN PHẢM 10</c:v>
                </c:pt>
              </c:strCache>
            </c:strRef>
          </c:cat>
          <c:val>
            <c:numRef>
              <c:f>'KPI PHÒNG KINH DOANH'!$F$69:$F$78</c:f>
              <c:numCache>
                <c:formatCode>#,##0.00\ [$đ-42A]</c:formatCode>
                <c:ptCount val="10"/>
                <c:pt idx="0">
                  <c:v>94115</c:v>
                </c:pt>
                <c:pt idx="1">
                  <c:v>198700</c:v>
                </c:pt>
                <c:pt idx="2">
                  <c:v>235478</c:v>
                </c:pt>
                <c:pt idx="3">
                  <c:v>298520</c:v>
                </c:pt>
                <c:pt idx="4">
                  <c:v>174003</c:v>
                </c:pt>
                <c:pt idx="5">
                  <c:v>249567</c:v>
                </c:pt>
                <c:pt idx="6">
                  <c:v>79255</c:v>
                </c:pt>
                <c:pt idx="7">
                  <c:v>122300</c:v>
                </c:pt>
                <c:pt idx="8">
                  <c:v>119943</c:v>
                </c:pt>
                <c:pt idx="9">
                  <c:v>255187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352-4C42-B3F5-4D198937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906614"/>
        <c:axId val="1253742191"/>
      </c:barChart>
      <c:catAx>
        <c:axId val="19469066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253742191"/>
        <c:crosses val="autoZero"/>
        <c:auto val="1"/>
        <c:lblAlgn val="ctr"/>
        <c:lblOffset val="100"/>
        <c:noMultiLvlLbl val="1"/>
      </c:catAx>
      <c:valAx>
        <c:axId val="1253742191"/>
        <c:scaling>
          <c:orientation val="minMax"/>
          <c:max val="3000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cross"/>
        <c:minorTickMark val="in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946906614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DOANH THU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MỤC TIÊU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KINH DOANH'!$D$69:$D$78</c:f>
              <c:strCache>
                <c:ptCount val="10"/>
                <c:pt idx="0">
                  <c:v>SẢN PHẢM 1</c:v>
                </c:pt>
                <c:pt idx="1">
                  <c:v>SẢN PHẢM 2</c:v>
                </c:pt>
                <c:pt idx="2">
                  <c:v>SẢN PHẢM 3</c:v>
                </c:pt>
                <c:pt idx="3">
                  <c:v>SẢN PHẢM 4</c:v>
                </c:pt>
                <c:pt idx="4">
                  <c:v>SẢN PHẢM 5</c:v>
                </c:pt>
                <c:pt idx="5">
                  <c:v>SẢN PHẢM 6</c:v>
                </c:pt>
                <c:pt idx="6">
                  <c:v>SẢN PHẢM 7</c:v>
                </c:pt>
                <c:pt idx="7">
                  <c:v>SẢN PHẢM 8</c:v>
                </c:pt>
                <c:pt idx="8">
                  <c:v>SẢN PHẢM 9</c:v>
                </c:pt>
                <c:pt idx="9">
                  <c:v>SẢN PHẢM 10</c:v>
                </c:pt>
              </c:strCache>
            </c:strRef>
          </c:cat>
          <c:val>
            <c:numRef>
              <c:f>'KPI PHÒNG KINH DOANH'!$J$69:$J$78</c:f>
              <c:numCache>
                <c:formatCode>#,##0.00\ [$đ-42A]</c:formatCode>
                <c:ptCount val="10"/>
                <c:pt idx="0">
                  <c:v>458981</c:v>
                </c:pt>
                <c:pt idx="1">
                  <c:v>248000</c:v>
                </c:pt>
                <c:pt idx="2">
                  <c:v>977000</c:v>
                </c:pt>
                <c:pt idx="3">
                  <c:v>620580</c:v>
                </c:pt>
                <c:pt idx="4">
                  <c:v>700582</c:v>
                </c:pt>
                <c:pt idx="5">
                  <c:v>901647</c:v>
                </c:pt>
                <c:pt idx="6">
                  <c:v>1028987</c:v>
                </c:pt>
                <c:pt idx="7">
                  <c:v>259872</c:v>
                </c:pt>
                <c:pt idx="8">
                  <c:v>1158648</c:v>
                </c:pt>
                <c:pt idx="9">
                  <c:v>998725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61-4FF2-9995-416816F86BC8}"/>
            </c:ext>
          </c:extLst>
        </c:ser>
        <c:ser>
          <c:idx val="1"/>
          <c:order val="1"/>
          <c:tx>
            <c:v>THỰC TẾ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KINH DOANH'!$D$69:$D$78</c:f>
              <c:strCache>
                <c:ptCount val="10"/>
                <c:pt idx="0">
                  <c:v>SẢN PHẢM 1</c:v>
                </c:pt>
                <c:pt idx="1">
                  <c:v>SẢN PHẢM 2</c:v>
                </c:pt>
                <c:pt idx="2">
                  <c:v>SẢN PHẢM 3</c:v>
                </c:pt>
                <c:pt idx="3">
                  <c:v>SẢN PHẢM 4</c:v>
                </c:pt>
                <c:pt idx="4">
                  <c:v>SẢN PHẢM 5</c:v>
                </c:pt>
                <c:pt idx="5">
                  <c:v>SẢN PHẢM 6</c:v>
                </c:pt>
                <c:pt idx="6">
                  <c:v>SẢN PHẢM 7</c:v>
                </c:pt>
                <c:pt idx="7">
                  <c:v>SẢN PHẢM 8</c:v>
                </c:pt>
                <c:pt idx="8">
                  <c:v>SẢN PHẢM 9</c:v>
                </c:pt>
                <c:pt idx="9">
                  <c:v>SẢN PHẢM 10</c:v>
                </c:pt>
              </c:strCache>
            </c:strRef>
          </c:cat>
          <c:val>
            <c:numRef>
              <c:f>'KPI PHÒNG KINH DOANH'!$K$69:$K$78</c:f>
              <c:numCache>
                <c:formatCode>#,##0.00\ [$đ-42A]</c:formatCode>
                <c:ptCount val="10"/>
                <c:pt idx="0">
                  <c:v>659878</c:v>
                </c:pt>
                <c:pt idx="1">
                  <c:v>450000</c:v>
                </c:pt>
                <c:pt idx="2">
                  <c:v>976871</c:v>
                </c:pt>
                <c:pt idx="3">
                  <c:v>620000</c:v>
                </c:pt>
                <c:pt idx="4">
                  <c:v>1187253</c:v>
                </c:pt>
                <c:pt idx="5">
                  <c:v>1120000</c:v>
                </c:pt>
                <c:pt idx="6">
                  <c:v>1500000</c:v>
                </c:pt>
                <c:pt idx="7">
                  <c:v>687100</c:v>
                </c:pt>
                <c:pt idx="8">
                  <c:v>1257680</c:v>
                </c:pt>
                <c:pt idx="9">
                  <c:v>889205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561-4FF2-9995-416816F8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90486"/>
        <c:axId val="293919301"/>
      </c:barChart>
      <c:catAx>
        <c:axId val="15719048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293919301"/>
        <c:crosses val="autoZero"/>
        <c:auto val="1"/>
        <c:lblAlgn val="ctr"/>
        <c:lblOffset val="100"/>
        <c:noMultiLvlLbl val="1"/>
      </c:catAx>
      <c:valAx>
        <c:axId val="293919301"/>
        <c:scaling>
          <c:orientation val="minMax"/>
          <c:max val="12500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cross"/>
        <c:minorTickMark val="in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57190486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MỤC TIÊU NGÂN SÁCH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MỤC TIÊU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18B-4A6D-84E6-D835DAC9497C}"/>
            </c:ext>
          </c:extLst>
        </c:ser>
        <c:ser>
          <c:idx val="1"/>
          <c:order val="1"/>
          <c:tx>
            <c:v>THỰC TẾ</c:v>
          </c:tx>
          <c:spPr>
            <a:solidFill>
              <a:srgbClr val="E6913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18B-4A6D-84E6-D835DAC9497C}"/>
            </c:ext>
          </c:extLst>
        </c:ser>
        <c:ser>
          <c:idx val="2"/>
          <c:order val="2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B-4A6D-84E6-D835DAC9497C}"/>
            </c:ext>
          </c:extLst>
        </c:ser>
        <c:ser>
          <c:idx val="3"/>
          <c:order val="3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8B-4A6D-84E6-D835DAC9497C}"/>
            </c:ext>
          </c:extLst>
        </c:ser>
        <c:ser>
          <c:idx val="4"/>
          <c:order val="4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8B-4A6D-84E6-D835DAC9497C}"/>
            </c:ext>
          </c:extLst>
        </c:ser>
        <c:ser>
          <c:idx val="5"/>
          <c:order val="5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8B-4A6D-84E6-D835DAC9497C}"/>
            </c:ext>
          </c:extLst>
        </c:ser>
        <c:ser>
          <c:idx val="6"/>
          <c:order val="6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8B-4A6D-84E6-D835DAC9497C}"/>
            </c:ext>
          </c:extLst>
        </c:ser>
        <c:ser>
          <c:idx val="7"/>
          <c:order val="7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8B-4A6D-84E6-D835DAC9497C}"/>
            </c:ext>
          </c:extLst>
        </c:ser>
        <c:ser>
          <c:idx val="8"/>
          <c:order val="8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DOANH'!$D$78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8B-4A6D-84E6-D835DAC9497C}"/>
            </c:ext>
          </c:extLst>
        </c:ser>
        <c:ser>
          <c:idx val="9"/>
          <c:order val="9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DOANH'!$E$79</c:f>
              <c:numCache>
                <c:formatCode>#,##0.00\ [$đ-42A]</c:formatCode>
                <c:ptCount val="1"/>
                <c:pt idx="0">
                  <c:v>1652741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8B-4A6D-84E6-D835DAC9497C}"/>
            </c:ext>
          </c:extLst>
        </c:ser>
        <c:ser>
          <c:idx val="10"/>
          <c:order val="10"/>
          <c:invertIfNegative val="1"/>
          <c:cat>
            <c:strRef>
              <c:f>'KPI PHÒNG KINH DOANH'!$D$69</c:f>
              <c:strCache>
                <c:ptCount val="1"/>
                <c:pt idx="0">
                  <c:v>SẢN PHẢM 1</c:v>
                </c:pt>
              </c:strCache>
            </c:strRef>
          </c:cat>
          <c:val>
            <c:numRef>
              <c:f>'KPI PHÒNG KINH DOANH'!$F$79</c:f>
              <c:numCache>
                <c:formatCode>#,##0.00\ [$đ-42A]</c:formatCode>
                <c:ptCount val="1"/>
                <c:pt idx="0">
                  <c:v>1827068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8B-4A6D-84E6-D835DAC9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8329715"/>
        <c:axId val="713762328"/>
      </c:barChart>
      <c:catAx>
        <c:axId val="193832971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3762328"/>
        <c:crosses val="autoZero"/>
        <c:auto val="1"/>
        <c:lblAlgn val="ctr"/>
        <c:lblOffset val="100"/>
        <c:noMultiLvlLbl val="1"/>
      </c:catAx>
      <c:valAx>
        <c:axId val="713762328"/>
        <c:scaling>
          <c:orientation val="minMax"/>
          <c:max val="20000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8329715"/>
        <c:crosses val="max"/>
        <c:crossBetween val="between"/>
        <c:majorUnit val="250000"/>
        <c:minorUnit val="50000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TỔNG DOANH THU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MỤC TIÊU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'KPI PHÒNG KINH DOANH'!$J$79</c:f>
              <c:numCache>
                <c:formatCode>#,##0.00\ [$đ-42A]</c:formatCode>
                <c:ptCount val="1"/>
                <c:pt idx="0">
                  <c:v>7353022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F28-4235-9131-3C922120009B}"/>
            </c:ext>
          </c:extLst>
        </c:ser>
        <c:ser>
          <c:idx val="1"/>
          <c:order val="1"/>
          <c:tx>
            <c:v>THỰC TẾ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'KPI PHÒNG KINH DOANH'!$K$79</c:f>
              <c:numCache>
                <c:formatCode>#,##0.00\ [$đ-42A]</c:formatCode>
                <c:ptCount val="1"/>
                <c:pt idx="0">
                  <c:v>9347987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F28-4235-9131-3C922120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41608"/>
        <c:axId val="2026523489"/>
      </c:barChart>
      <c:catAx>
        <c:axId val="39224160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6523489"/>
        <c:crosses val="autoZero"/>
        <c:auto val="1"/>
        <c:lblAlgn val="ctr"/>
        <c:lblOffset val="100"/>
        <c:noMultiLvlLbl val="1"/>
      </c:catAx>
      <c:valAx>
        <c:axId val="2026523489"/>
        <c:scaling>
          <c:orientation val="minMax"/>
          <c:max val="100000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cross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2241608"/>
        <c:crosses val="max"/>
        <c:crossBetween val="between"/>
        <c:majorUnit val="1000000"/>
        <c:minorUnit val="500000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lang="en-US" sz="1600" b="1" i="0">
                <a:solidFill>
                  <a:srgbClr val="757575"/>
                </a:solidFill>
                <a:latin typeface="Century Gothic"/>
              </a:rPr>
              <a:t>LỢI NHUẬN BIÊN</a:t>
            </a:r>
          </a:p>
        </c:rich>
      </c:tx>
      <c:layout>
        <c:manualLayout>
          <c:xMode val="edge"/>
          <c:yMode val="edge"/>
          <c:x val="0.45119444444444401"/>
          <c:y val="3.1498523622047199E-2"/>
        </c:manualLayout>
      </c:layout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GROSS</c:v>
          </c:tx>
          <c:spPr>
            <a:ln w="28575" cmpd="sng">
              <a:solidFill>
                <a:srgbClr val="FFC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'KPI PHÒNG KINH DOANH'!$D$69:$D$78</c:f>
              <c:strCache>
                <c:ptCount val="10"/>
                <c:pt idx="0">
                  <c:v>SẢN PHẢM 1</c:v>
                </c:pt>
                <c:pt idx="1">
                  <c:v>SẢN PHẢM 2</c:v>
                </c:pt>
                <c:pt idx="2">
                  <c:v>SẢN PHẢM 3</c:v>
                </c:pt>
                <c:pt idx="3">
                  <c:v>SẢN PHẢM 4</c:v>
                </c:pt>
                <c:pt idx="4">
                  <c:v>SẢN PHẢM 5</c:v>
                </c:pt>
                <c:pt idx="5">
                  <c:v>SẢN PHẢM 6</c:v>
                </c:pt>
                <c:pt idx="6">
                  <c:v>SẢN PHẢM 7</c:v>
                </c:pt>
                <c:pt idx="7">
                  <c:v>SẢN PHẢM 8</c:v>
                </c:pt>
                <c:pt idx="8">
                  <c:v>SẢN PHẢM 9</c:v>
                </c:pt>
                <c:pt idx="9">
                  <c:v>SẢN PHẢM 10</c:v>
                </c:pt>
              </c:strCache>
            </c:strRef>
          </c:cat>
          <c:val>
            <c:numRef>
              <c:f>'KPI PHÒNG KINH DOANH'!$M$69:$M$78</c:f>
              <c:numCache>
                <c:formatCode>#,##0.00\ [$đ-42A]</c:formatCode>
                <c:ptCount val="10"/>
                <c:pt idx="0">
                  <c:v>0.85737515116430618</c:v>
                </c:pt>
                <c:pt idx="1">
                  <c:v>0.55844444444444441</c:v>
                </c:pt>
                <c:pt idx="2">
                  <c:v>0.75894667770872515</c:v>
                </c:pt>
                <c:pt idx="3">
                  <c:v>0.51851612903225808</c:v>
                </c:pt>
                <c:pt idx="4">
                  <c:v>0.85344067355483622</c:v>
                </c:pt>
                <c:pt idx="5">
                  <c:v>0.7771723214285714</c:v>
                </c:pt>
                <c:pt idx="6">
                  <c:v>0.94716333333333336</c:v>
                </c:pt>
                <c:pt idx="7">
                  <c:v>0.82200553049046721</c:v>
                </c:pt>
                <c:pt idx="8">
                  <c:v>0.90463154379492394</c:v>
                </c:pt>
                <c:pt idx="9">
                  <c:v>0.7130166834419509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3C-4177-BCDE-1F6A492DD6D3}"/>
            </c:ext>
          </c:extLst>
        </c:ser>
        <c:ser>
          <c:idx val="1"/>
          <c:order val="1"/>
          <c:tx>
            <c:v>NET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'KPI PHÒNG KINH DOANH'!$D$69:$D$78</c:f>
              <c:strCache>
                <c:ptCount val="10"/>
                <c:pt idx="0">
                  <c:v>SẢN PHẢM 1</c:v>
                </c:pt>
                <c:pt idx="1">
                  <c:v>SẢN PHẢM 2</c:v>
                </c:pt>
                <c:pt idx="2">
                  <c:v>SẢN PHẢM 3</c:v>
                </c:pt>
                <c:pt idx="3">
                  <c:v>SẢN PHẢM 4</c:v>
                </c:pt>
                <c:pt idx="4">
                  <c:v>SẢN PHẢM 5</c:v>
                </c:pt>
                <c:pt idx="5">
                  <c:v>SẢN PHẢM 6</c:v>
                </c:pt>
                <c:pt idx="6">
                  <c:v>SẢN PHẢM 7</c:v>
                </c:pt>
                <c:pt idx="7">
                  <c:v>SẢN PHẢM 8</c:v>
                </c:pt>
                <c:pt idx="8">
                  <c:v>SẢN PHẢM 9</c:v>
                </c:pt>
                <c:pt idx="9">
                  <c:v>SẢN PHẢM 10</c:v>
                </c:pt>
              </c:strCache>
            </c:strRef>
          </c:cat>
          <c:val>
            <c:numRef>
              <c:f>'KPI PHÒNG KINH DOANH'!$N$69:$N$78</c:f>
              <c:numCache>
                <c:formatCode>#,##0.00\ [$đ-42A]</c:formatCode>
                <c:ptCount val="10"/>
                <c:pt idx="0">
                  <c:v>0.84821133603484278</c:v>
                </c:pt>
                <c:pt idx="1">
                  <c:v>0.53172444444444444</c:v>
                </c:pt>
                <c:pt idx="2">
                  <c:v>0.72612965273818142</c:v>
                </c:pt>
                <c:pt idx="3">
                  <c:v>0.5020290322580645</c:v>
                </c:pt>
                <c:pt idx="4">
                  <c:v>0.83798482715983869</c:v>
                </c:pt>
                <c:pt idx="5">
                  <c:v>0.76909464285714291</c:v>
                </c:pt>
                <c:pt idx="6">
                  <c:v>0.93610533333333334</c:v>
                </c:pt>
                <c:pt idx="7">
                  <c:v>0.81825352932615336</c:v>
                </c:pt>
                <c:pt idx="8">
                  <c:v>0.88713901787418104</c:v>
                </c:pt>
                <c:pt idx="9">
                  <c:v>0.68392327978362699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C-4177-BCDE-1F6A492D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340333"/>
        <c:axId val="1062907257"/>
      </c:lineChart>
      <c:catAx>
        <c:axId val="4503403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chemeClr val="dk1"/>
                </a:solidFill>
                <a:latin typeface="Century Gothic"/>
              </a:defRPr>
            </a:pPr>
            <a:endParaRPr lang="en-US"/>
          </a:p>
        </c:txPr>
        <c:crossAx val="1062907257"/>
        <c:crosses val="autoZero"/>
        <c:auto val="1"/>
        <c:lblAlgn val="ctr"/>
        <c:lblOffset val="100"/>
        <c:noMultiLvlLbl val="1"/>
      </c:catAx>
      <c:valAx>
        <c:axId val="106290725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chemeClr val="dk1"/>
                </a:solidFill>
                <a:latin typeface="Century Gothic"/>
              </a:defRPr>
            </a:pPr>
            <a:endParaRPr lang="en-US"/>
          </a:p>
        </c:txPr>
        <c:crossAx val="450340333"/>
        <c:crosses val="autoZero"/>
        <c:crossBetween val="between"/>
        <c:minorUnit val="0.1"/>
      </c:valAx>
    </c:plotArea>
    <c:legend>
      <c:legendPos val="b"/>
      <c:layout>
        <c:manualLayout>
          <c:xMode val="edge"/>
          <c:yMode val="edge"/>
          <c:x val="0.47413749475167943"/>
          <c:y val="0.92278911564625843"/>
        </c:manualLayout>
      </c:layout>
      <c:overlay val="0"/>
      <c:txPr>
        <a:bodyPr/>
        <a:lstStyle/>
        <a:p>
          <a:pPr lvl="0">
            <a:defRPr sz="1000" b="1" i="0">
              <a:solidFill>
                <a:schemeClr val="dk1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152400</xdr:rowOff>
    </xdr:from>
    <xdr:ext cx="8839200" cy="3571875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762000</xdr:colOff>
      <xdr:row>1</xdr:row>
      <xdr:rowOff>152400</xdr:rowOff>
    </xdr:from>
    <xdr:ext cx="10868025" cy="3571875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0</xdr:colOff>
      <xdr:row>24</xdr:row>
      <xdr:rowOff>161925</xdr:rowOff>
    </xdr:from>
    <xdr:ext cx="8829675" cy="1809750"/>
    <xdr:graphicFrame macro="">
      <xdr:nvGraphicFramePr>
        <xdr:cNvPr id="4" name="Chart 3" title="Biểu đồ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762000</xdr:colOff>
      <xdr:row>25</xdr:row>
      <xdr:rowOff>0</xdr:rowOff>
    </xdr:from>
    <xdr:ext cx="10887075" cy="1800225"/>
    <xdr:graphicFrame macro="">
      <xdr:nvGraphicFramePr>
        <xdr:cNvPr id="5" name="Chart 4" title="Biểu đồ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38</xdr:row>
      <xdr:rowOff>19050</xdr:rowOff>
    </xdr:from>
    <xdr:ext cx="19850100" cy="4200525"/>
    <xdr:graphicFrame macro="">
      <xdr:nvGraphicFramePr>
        <xdr:cNvPr id="6" name="Chart 5" title="Biểu đồ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ColWidth="11.25" defaultRowHeight="15" customHeight="1" x14ac:dyDescent="0.35"/>
  <cols>
    <col min="1" max="1" width="1.4140625" customWidth="1"/>
    <col min="2" max="2" width="3.33203125" customWidth="1"/>
    <col min="3" max="14" width="15.75" customWidth="1"/>
    <col min="15" max="15" width="1.75" customWidth="1"/>
    <col min="16" max="16" width="21.33203125" customWidth="1"/>
    <col min="17" max="17" width="17.9140625" customWidth="1"/>
    <col min="18" max="18" width="2.4140625" customWidth="1"/>
    <col min="19" max="26" width="10.75" customWidth="1"/>
  </cols>
  <sheetData>
    <row r="1" spans="1:26" ht="49.5" customHeight="1" x14ac:dyDescent="0.35">
      <c r="A1" s="1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1.5" customHeight="1" x14ac:dyDescent="0.35">
      <c r="A67" s="2"/>
      <c r="B67" s="2"/>
      <c r="C67" s="16" t="s">
        <v>1</v>
      </c>
      <c r="D67" s="17"/>
      <c r="E67" s="16" t="s">
        <v>2</v>
      </c>
      <c r="F67" s="18"/>
      <c r="G67" s="17"/>
      <c r="H67" s="16" t="s">
        <v>3</v>
      </c>
      <c r="I67" s="17"/>
      <c r="J67" s="16" t="s">
        <v>4</v>
      </c>
      <c r="K67" s="18"/>
      <c r="L67" s="17"/>
      <c r="M67" s="16" t="s">
        <v>5</v>
      </c>
      <c r="N67" s="17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1.5" customHeight="1" x14ac:dyDescent="0.35">
      <c r="A68" s="2"/>
      <c r="B68" s="2"/>
      <c r="C68" s="4" t="s">
        <v>6</v>
      </c>
      <c r="D68" s="4" t="s">
        <v>7</v>
      </c>
      <c r="E68" s="5" t="s">
        <v>8</v>
      </c>
      <c r="F68" s="5" t="s">
        <v>9</v>
      </c>
      <c r="G68" s="4" t="s">
        <v>10</v>
      </c>
      <c r="H68" s="4" t="s">
        <v>11</v>
      </c>
      <c r="I68" s="4" t="s">
        <v>12</v>
      </c>
      <c r="J68" s="5" t="s">
        <v>8</v>
      </c>
      <c r="K68" s="5" t="s">
        <v>9</v>
      </c>
      <c r="L68" s="4" t="s">
        <v>10</v>
      </c>
      <c r="M68" s="6" t="s">
        <v>13</v>
      </c>
      <c r="N68" s="6" t="s">
        <v>14</v>
      </c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1.5" customHeight="1" x14ac:dyDescent="0.35">
      <c r="A69" s="2"/>
      <c r="B69" s="2"/>
      <c r="C69" s="7">
        <v>1</v>
      </c>
      <c r="D69" s="8" t="s">
        <v>15</v>
      </c>
      <c r="E69" s="9">
        <v>90000</v>
      </c>
      <c r="F69" s="9">
        <v>94115</v>
      </c>
      <c r="G69" s="9">
        <f t="shared" ref="G69:G78" si="0">(E69-F69)</f>
        <v>-4115</v>
      </c>
      <c r="H69" s="9">
        <v>6047</v>
      </c>
      <c r="I69" s="9">
        <f t="shared" ref="I69:I78" si="1">H69+F69</f>
        <v>100162</v>
      </c>
      <c r="J69" s="9">
        <v>458981</v>
      </c>
      <c r="K69" s="9">
        <v>659878</v>
      </c>
      <c r="L69" s="9">
        <f t="shared" ref="L69:L78" si="2">K69-J69</f>
        <v>200897</v>
      </c>
      <c r="M69" s="9">
        <f t="shared" ref="M69:M78" si="3">(K69-F69)/K69</f>
        <v>0.85737515116430618</v>
      </c>
      <c r="N69" s="9">
        <f t="shared" ref="N69:N78" si="4">(K69-I69)/K69</f>
        <v>0.84821133603484278</v>
      </c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1.5" customHeight="1" x14ac:dyDescent="0.35">
      <c r="A70" s="2"/>
      <c r="B70" s="2"/>
      <c r="C70" s="10">
        <v>2</v>
      </c>
      <c r="D70" s="8" t="s">
        <v>16</v>
      </c>
      <c r="E70" s="11">
        <v>134000</v>
      </c>
      <c r="F70" s="11">
        <v>198700</v>
      </c>
      <c r="G70" s="11">
        <f t="shared" si="0"/>
        <v>-64700</v>
      </c>
      <c r="H70" s="11">
        <v>12024</v>
      </c>
      <c r="I70" s="11">
        <f t="shared" si="1"/>
        <v>210724</v>
      </c>
      <c r="J70" s="11">
        <v>248000</v>
      </c>
      <c r="K70" s="11">
        <v>450000</v>
      </c>
      <c r="L70" s="11">
        <f t="shared" si="2"/>
        <v>202000</v>
      </c>
      <c r="M70" s="11">
        <f t="shared" si="3"/>
        <v>0.55844444444444441</v>
      </c>
      <c r="N70" s="11">
        <f t="shared" si="4"/>
        <v>0.53172444444444444</v>
      </c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1.5" customHeight="1" x14ac:dyDescent="0.35">
      <c r="A71" s="2"/>
      <c r="B71" s="2"/>
      <c r="C71" s="7">
        <v>3</v>
      </c>
      <c r="D71" s="8" t="s">
        <v>17</v>
      </c>
      <c r="E71" s="9">
        <v>194648</v>
      </c>
      <c r="F71" s="9">
        <v>235478</v>
      </c>
      <c r="G71" s="9">
        <f t="shared" si="0"/>
        <v>-40830</v>
      </c>
      <c r="H71" s="9">
        <v>32058</v>
      </c>
      <c r="I71" s="9">
        <f t="shared" si="1"/>
        <v>267536</v>
      </c>
      <c r="J71" s="9">
        <v>977000</v>
      </c>
      <c r="K71" s="9">
        <v>976871</v>
      </c>
      <c r="L71" s="9">
        <f t="shared" si="2"/>
        <v>-129</v>
      </c>
      <c r="M71" s="9">
        <f t="shared" si="3"/>
        <v>0.75894667770872515</v>
      </c>
      <c r="N71" s="9">
        <f t="shared" si="4"/>
        <v>0.72612965273818142</v>
      </c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1.5" customHeight="1" x14ac:dyDescent="0.35">
      <c r="A72" s="2"/>
      <c r="B72" s="2"/>
      <c r="C72" s="10">
        <v>4</v>
      </c>
      <c r="D72" s="8" t="s">
        <v>18</v>
      </c>
      <c r="E72" s="11">
        <v>226713</v>
      </c>
      <c r="F72" s="11">
        <v>298520</v>
      </c>
      <c r="G72" s="11">
        <f t="shared" si="0"/>
        <v>-71807</v>
      </c>
      <c r="H72" s="11">
        <v>10222</v>
      </c>
      <c r="I72" s="11">
        <f t="shared" si="1"/>
        <v>308742</v>
      </c>
      <c r="J72" s="11">
        <v>620580</v>
      </c>
      <c r="K72" s="11">
        <v>620000</v>
      </c>
      <c r="L72" s="11">
        <f t="shared" si="2"/>
        <v>-580</v>
      </c>
      <c r="M72" s="11">
        <f t="shared" si="3"/>
        <v>0.51851612903225808</v>
      </c>
      <c r="N72" s="11">
        <f t="shared" si="4"/>
        <v>0.5020290322580645</v>
      </c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1.5" customHeight="1" x14ac:dyDescent="0.35">
      <c r="A73" s="2"/>
      <c r="B73" s="2"/>
      <c r="C73" s="7">
        <v>5</v>
      </c>
      <c r="D73" s="8" t="s">
        <v>19</v>
      </c>
      <c r="E73" s="9">
        <v>250257</v>
      </c>
      <c r="F73" s="9">
        <v>174003</v>
      </c>
      <c r="G73" s="9">
        <f t="shared" si="0"/>
        <v>76254</v>
      </c>
      <c r="H73" s="9">
        <v>18350</v>
      </c>
      <c r="I73" s="9">
        <f t="shared" si="1"/>
        <v>192353</v>
      </c>
      <c r="J73" s="9">
        <v>700582</v>
      </c>
      <c r="K73" s="9">
        <v>1187253</v>
      </c>
      <c r="L73" s="9">
        <f t="shared" si="2"/>
        <v>486671</v>
      </c>
      <c r="M73" s="9">
        <f t="shared" si="3"/>
        <v>0.85344067355483622</v>
      </c>
      <c r="N73" s="9">
        <f t="shared" si="4"/>
        <v>0.83798482715983869</v>
      </c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1.5" customHeight="1" x14ac:dyDescent="0.35">
      <c r="A74" s="2"/>
      <c r="B74" s="2"/>
      <c r="C74" s="10">
        <v>6</v>
      </c>
      <c r="D74" s="8" t="s">
        <v>20</v>
      </c>
      <c r="E74" s="11">
        <v>213714</v>
      </c>
      <c r="F74" s="11">
        <v>249567</v>
      </c>
      <c r="G74" s="11">
        <f t="shared" si="0"/>
        <v>-35853</v>
      </c>
      <c r="H74" s="11">
        <v>9047</v>
      </c>
      <c r="I74" s="11">
        <f t="shared" si="1"/>
        <v>258614</v>
      </c>
      <c r="J74" s="11">
        <v>901647</v>
      </c>
      <c r="K74" s="11">
        <v>1120000</v>
      </c>
      <c r="L74" s="11">
        <f t="shared" si="2"/>
        <v>218353</v>
      </c>
      <c r="M74" s="11">
        <f t="shared" si="3"/>
        <v>0.7771723214285714</v>
      </c>
      <c r="N74" s="11">
        <f t="shared" si="4"/>
        <v>0.76909464285714291</v>
      </c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1.5" customHeight="1" x14ac:dyDescent="0.35">
      <c r="A75" s="2"/>
      <c r="B75" s="2"/>
      <c r="C75" s="7">
        <v>7</v>
      </c>
      <c r="D75" s="8" t="s">
        <v>21</v>
      </c>
      <c r="E75" s="9">
        <v>113025</v>
      </c>
      <c r="F75" s="9">
        <v>79255</v>
      </c>
      <c r="G75" s="9">
        <f t="shared" si="0"/>
        <v>33770</v>
      </c>
      <c r="H75" s="9">
        <v>16587</v>
      </c>
      <c r="I75" s="9">
        <f t="shared" si="1"/>
        <v>95842</v>
      </c>
      <c r="J75" s="9">
        <v>1028987</v>
      </c>
      <c r="K75" s="9">
        <v>1500000</v>
      </c>
      <c r="L75" s="9">
        <f t="shared" si="2"/>
        <v>471013</v>
      </c>
      <c r="M75" s="9">
        <f t="shared" si="3"/>
        <v>0.94716333333333336</v>
      </c>
      <c r="N75" s="9">
        <f t="shared" si="4"/>
        <v>0.93610533333333334</v>
      </c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1.5" customHeight="1" x14ac:dyDescent="0.35">
      <c r="A76" s="2"/>
      <c r="B76" s="2"/>
      <c r="C76" s="10">
        <v>8</v>
      </c>
      <c r="D76" s="8" t="s">
        <v>22</v>
      </c>
      <c r="E76" s="11">
        <v>89172</v>
      </c>
      <c r="F76" s="11">
        <v>122300</v>
      </c>
      <c r="G76" s="11">
        <f t="shared" si="0"/>
        <v>-33128</v>
      </c>
      <c r="H76" s="11">
        <v>2578</v>
      </c>
      <c r="I76" s="11">
        <f t="shared" si="1"/>
        <v>124878</v>
      </c>
      <c r="J76" s="11">
        <v>259872</v>
      </c>
      <c r="K76" s="11">
        <v>687100</v>
      </c>
      <c r="L76" s="11">
        <f t="shared" si="2"/>
        <v>427228</v>
      </c>
      <c r="M76" s="11">
        <f t="shared" si="3"/>
        <v>0.82200553049046721</v>
      </c>
      <c r="N76" s="11">
        <f t="shared" si="4"/>
        <v>0.81825352932615336</v>
      </c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1.5" customHeight="1" x14ac:dyDescent="0.35">
      <c r="A77" s="2"/>
      <c r="B77" s="2"/>
      <c r="C77" s="7">
        <v>9</v>
      </c>
      <c r="D77" s="8" t="s">
        <v>23</v>
      </c>
      <c r="E77" s="9">
        <v>154731</v>
      </c>
      <c r="F77" s="9">
        <v>119943</v>
      </c>
      <c r="G77" s="9">
        <f t="shared" si="0"/>
        <v>34788</v>
      </c>
      <c r="H77" s="9">
        <v>22000</v>
      </c>
      <c r="I77" s="9">
        <f t="shared" si="1"/>
        <v>141943</v>
      </c>
      <c r="J77" s="9">
        <v>1158648</v>
      </c>
      <c r="K77" s="9">
        <v>1257680</v>
      </c>
      <c r="L77" s="9">
        <f t="shared" si="2"/>
        <v>99032</v>
      </c>
      <c r="M77" s="9">
        <f t="shared" si="3"/>
        <v>0.90463154379492394</v>
      </c>
      <c r="N77" s="9">
        <f t="shared" si="4"/>
        <v>0.88713901787418104</v>
      </c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1.5" customHeight="1" x14ac:dyDescent="0.35">
      <c r="A78" s="2"/>
      <c r="B78" s="2"/>
      <c r="C78" s="10">
        <v>10</v>
      </c>
      <c r="D78" s="8" t="s">
        <v>24</v>
      </c>
      <c r="E78" s="11">
        <v>186481</v>
      </c>
      <c r="F78" s="11">
        <v>255187</v>
      </c>
      <c r="G78" s="11">
        <f t="shared" si="0"/>
        <v>-68706</v>
      </c>
      <c r="H78" s="11">
        <v>25870</v>
      </c>
      <c r="I78" s="11">
        <f t="shared" si="1"/>
        <v>281057</v>
      </c>
      <c r="J78" s="11">
        <v>998725</v>
      </c>
      <c r="K78" s="11">
        <v>889205</v>
      </c>
      <c r="L78" s="11">
        <f t="shared" si="2"/>
        <v>-109520</v>
      </c>
      <c r="M78" s="11">
        <f t="shared" si="3"/>
        <v>0.7130166834419509</v>
      </c>
      <c r="N78" s="11">
        <f t="shared" si="4"/>
        <v>0.68392327978362699</v>
      </c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1.5" customHeight="1" x14ac:dyDescent="0.35">
      <c r="A79" s="2"/>
      <c r="B79" s="2"/>
      <c r="C79" s="19" t="s">
        <v>12</v>
      </c>
      <c r="D79" s="20"/>
      <c r="E79" s="12">
        <f t="shared" ref="E79:L79" si="5">SUM(E69:E78)</f>
        <v>1652741</v>
      </c>
      <c r="F79" s="12">
        <f t="shared" si="5"/>
        <v>1827068</v>
      </c>
      <c r="G79" s="12">
        <f t="shared" si="5"/>
        <v>-174327</v>
      </c>
      <c r="H79" s="12">
        <f t="shared" si="5"/>
        <v>154783</v>
      </c>
      <c r="I79" s="12">
        <f t="shared" si="5"/>
        <v>1981851</v>
      </c>
      <c r="J79" s="12">
        <f t="shared" si="5"/>
        <v>7353022</v>
      </c>
      <c r="K79" s="12">
        <f t="shared" si="5"/>
        <v>9347987</v>
      </c>
      <c r="L79" s="12">
        <f t="shared" si="5"/>
        <v>1994965</v>
      </c>
      <c r="M79" s="12">
        <f t="shared" ref="M79:N79" si="6">SUM(M69:M78)/10</f>
        <v>0.77107124883938172</v>
      </c>
      <c r="N79" s="12">
        <f t="shared" si="6"/>
        <v>0.75405950958098078</v>
      </c>
      <c r="O79" s="3"/>
      <c r="P79" s="3"/>
      <c r="Q79" s="3"/>
      <c r="R79" s="3"/>
      <c r="S79" s="2"/>
      <c r="T79" s="2"/>
      <c r="U79" s="2"/>
      <c r="V79" s="2"/>
      <c r="W79" s="2"/>
      <c r="X79" s="2"/>
      <c r="Y79" s="2"/>
      <c r="Z79" s="2"/>
    </row>
    <row r="80" spans="1:26" ht="31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C79:D79"/>
    <mergeCell ref="B1:R1"/>
    <mergeCell ref="C67:D67"/>
    <mergeCell ref="E67:G67"/>
    <mergeCell ref="H67:I67"/>
    <mergeCell ref="J67:L67"/>
    <mergeCell ref="M67:N67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PHÒNG KINH DOANH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2022-06-10T08:40:00Z</dcterms:modified>
</cp:coreProperties>
</file>