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94088AE7-C996-4E96-A6FA-E7ED10EDEA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cho bộ phận SE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H58" i="1"/>
  <c r="G58" i="1"/>
  <c r="F58" i="1"/>
  <c r="E58" i="1"/>
  <c r="D58" i="1"/>
  <c r="C58" i="1"/>
  <c r="N48" i="1"/>
  <c r="M48" i="1"/>
  <c r="L48" i="1"/>
  <c r="K48" i="1"/>
  <c r="J48" i="1"/>
  <c r="I48" i="1"/>
  <c r="H48" i="1"/>
  <c r="G48" i="1"/>
  <c r="F48" i="1"/>
  <c r="E48" i="1"/>
  <c r="D48" i="1"/>
  <c r="C48" i="1"/>
  <c r="I26" i="1"/>
  <c r="H26" i="1"/>
  <c r="G26" i="1"/>
  <c r="F26" i="1"/>
  <c r="D26" i="1"/>
  <c r="C26" i="1"/>
  <c r="E26" i="1" s="1"/>
  <c r="E25" i="1"/>
  <c r="E24" i="1"/>
  <c r="E23" i="1"/>
  <c r="E22" i="1"/>
  <c r="E21" i="1"/>
  <c r="E20" i="1"/>
  <c r="E19" i="1"/>
  <c r="J16" i="1"/>
  <c r="K16" i="1" s="1"/>
  <c r="G4" i="1" s="1"/>
  <c r="I16" i="1"/>
  <c r="H16" i="1"/>
  <c r="G16" i="1"/>
  <c r="F16" i="1"/>
  <c r="D16" i="1"/>
  <c r="C16" i="1"/>
  <c r="E16" i="1" s="1"/>
  <c r="K15" i="1"/>
  <c r="E15" i="1"/>
  <c r="K14" i="1"/>
  <c r="E14" i="1"/>
  <c r="K13" i="1"/>
  <c r="E13" i="1"/>
  <c r="K12" i="1"/>
  <c r="E12" i="1"/>
  <c r="K4" i="1"/>
  <c r="C4" i="1" l="1"/>
</calcChain>
</file>

<file path=xl/sharedStrings.xml><?xml version="1.0" encoding="utf-8"?>
<sst xmlns="http://schemas.openxmlformats.org/spreadsheetml/2006/main" count="75" uniqueCount="45">
  <si>
    <t>KPI BỘ PHẬN SEO( Search Engine Optimization)</t>
  </si>
  <si>
    <t>LƯỢT GHÉ THĂM MỖI THÁNG</t>
  </si>
  <si>
    <t>TỶ SUẤT HOÀN VỐN ĐẦU TƯ TRUNG BÌNH</t>
  </si>
  <si>
    <t>DOANH THU THÁNG</t>
  </si>
  <si>
    <t>TRUY CẬP TRẢ PHÍ</t>
  </si>
  <si>
    <t>SỐ KHÁCH HÀNG</t>
  </si>
  <si>
    <t>MỤC TIÊU LEADS</t>
  </si>
  <si>
    <t>% ĐẠT MỤC TIÊU</t>
  </si>
  <si>
    <t>ĐẶT HÀNG</t>
  </si>
  <si>
    <t>ĐĂNG KÝ</t>
  </si>
  <si>
    <t>IMPRESSIONS</t>
  </si>
  <si>
    <t>DOANH THU</t>
  </si>
  <si>
    <t>NGÂN SÁCH</t>
  </si>
  <si>
    <t>ROI</t>
  </si>
  <si>
    <t>Banner Ads</t>
  </si>
  <si>
    <t>Mobile Ads</t>
  </si>
  <si>
    <t xml:space="preserve">Search </t>
  </si>
  <si>
    <t xml:space="preserve">Social </t>
  </si>
  <si>
    <t>TỔNG</t>
  </si>
  <si>
    <t>ORGANIC TRAFFIC</t>
  </si>
  <si>
    <t>Banners (Partner)</t>
  </si>
  <si>
    <t>Banners (Website)</t>
  </si>
  <si>
    <t>Direct Traffic</t>
  </si>
  <si>
    <t>Email</t>
  </si>
  <si>
    <t>Referring Domains</t>
  </si>
  <si>
    <t>Search (Org)</t>
  </si>
  <si>
    <t>Social (Org)</t>
  </si>
  <si>
    <t>KHÁCH HÀNG MỖI THÁNG</t>
  </si>
  <si>
    <t>PAID MEDIA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</si>
  <si>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</si>
  <si>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</si>
  <si>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</si>
  <si>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</si>
  <si>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</si>
  <si>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</si>
  <si>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</si>
  <si>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</si>
  <si>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</si>
  <si>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</si>
  <si>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</si>
  <si>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</si>
  <si>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Search (Pd)</t>
  </si>
  <si>
    <t>Social (Pd)</t>
  </si>
  <si>
    <t>PAID TOTAL</t>
  </si>
  <si>
    <t>ORGANIC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</si>
</sst>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0\ [$đ-42A]"/>
  </numFmts>
  <fonts count="11" x14ac:knownFonts="1">
    <font>
      <sz val="12"/>
      <color theme="1"/>
      <name val="Calibri"/>
      <scheme val="minor"/>
    </font>
    <font>
      <sz val="10"/>
      <color theme="1"/>
      <name val="Arial"/>
    </font>
    <font>
      <b/>
      <sz val="22"/>
      <color rgb="FFFFFFFF"/>
      <name val="Arial"/>
    </font>
    <font>
      <sz val="12"/>
      <name val="Calibri"/>
    </font>
    <font>
      <b/>
      <sz val="11"/>
      <color rgb="FFFFFFFF"/>
      <name val="Arial"/>
    </font>
    <font>
      <b/>
      <sz val="22"/>
      <color theme="1"/>
      <name val="Arial"/>
    </font>
    <font>
      <b/>
      <sz val="24"/>
      <color theme="1"/>
      <name val="Arial"/>
    </font>
    <font>
      <b/>
      <sz val="20"/>
      <color theme="1"/>
      <name val="Arial"/>
    </font>
    <font>
      <b/>
      <sz val="11"/>
      <color theme="0"/>
      <name val="Arial"/>
    </font>
    <font>
      <sz val="11"/>
      <color theme="1"/>
      <name val="Arial"/>
    </font>
    <font>
      <b/>
      <sz val="11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548135"/>
        <bgColor rgb="FF548135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E2EFD9"/>
        <bgColor rgb="FFE2EFD9"/>
      </patternFill>
    </fill>
    <fill>
      <patternFill patternType="solid">
        <fgColor rgb="FFC55A11"/>
        <bgColor rgb="FFC55A11"/>
      </patternFill>
    </fill>
    <fill>
      <patternFill patternType="solid">
        <fgColor rgb="FFA5A5A5"/>
        <bgColor rgb="FFA5A5A5"/>
      </patternFill>
    </fill>
    <fill>
      <patternFill patternType="solid">
        <fgColor rgb="FFFFC11D"/>
        <bgColor rgb="FFFFC11D"/>
      </patternFill>
    </fill>
    <fill>
      <patternFill patternType="solid">
        <fgColor rgb="FFA8D08D"/>
        <bgColor rgb="FFA8D08D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rgb="FF002060"/>
        <bgColor rgb="FF002060"/>
      </patternFill>
    </fill>
    <fill>
      <patternFill patternType="solid">
        <fgColor rgb="FF833C0B"/>
        <bgColor rgb="FF833C0B"/>
      </patternFill>
    </fill>
    <fill>
      <patternFill patternType="solid">
        <fgColor rgb="FF262626"/>
        <bgColor rgb="FF262626"/>
      </patternFill>
    </fill>
    <fill>
      <patternFill patternType="solid">
        <fgColor rgb="FF7F6000"/>
        <bgColor rgb="FF7F6000"/>
      </patternFill>
    </fill>
    <fill>
      <patternFill patternType="solid">
        <fgColor rgb="FF385623"/>
        <bgColor rgb="FF385623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DD6EE"/>
      </left>
      <right style="thin">
        <color rgb="FFBDD6EE"/>
      </right>
      <top/>
      <bottom style="thin">
        <color rgb="FFBDD6EE"/>
      </bottom>
      <diagonal/>
    </border>
    <border>
      <left/>
      <right style="thin">
        <color rgb="FFBDD6EE"/>
      </right>
      <top style="thin">
        <color rgb="FFBDD6EE"/>
      </top>
      <bottom style="thin">
        <color rgb="FFBDD6EE"/>
      </bottom>
      <diagonal/>
    </border>
    <border>
      <left style="thin">
        <color rgb="FFBDD6EE"/>
      </left>
      <right style="thin">
        <color rgb="FFBDD6EE"/>
      </right>
      <top style="thin">
        <color rgb="FFBDD6EE"/>
      </top>
      <bottom style="thin">
        <color rgb="FFBDD6EE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3" fontId="9" fillId="7" borderId="8" xfId="0" applyNumberFormat="1" applyFont="1" applyFill="1" applyBorder="1" applyAlignment="1">
      <alignment horizontal="center" vertical="center" wrapText="1"/>
    </xf>
    <xf numFmtId="9" fontId="9" fillId="7" borderId="8" xfId="0" applyNumberFormat="1" applyFont="1" applyFill="1" applyBorder="1" applyAlignment="1">
      <alignment horizontal="center" vertical="center" wrapText="1"/>
    </xf>
    <xf numFmtId="165" fontId="9" fillId="7" borderId="8" xfId="0" applyNumberFormat="1" applyFont="1" applyFill="1" applyBorder="1" applyAlignment="1">
      <alignment horizontal="center" vertical="center" wrapText="1"/>
    </xf>
    <xf numFmtId="9" fontId="9" fillId="7" borderId="9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3" fontId="9" fillId="7" borderId="10" xfId="0" applyNumberFormat="1" applyFont="1" applyFill="1" applyBorder="1" applyAlignment="1">
      <alignment horizontal="center" vertical="center" wrapText="1"/>
    </xf>
    <xf numFmtId="9" fontId="9" fillId="7" borderId="10" xfId="0" applyNumberFormat="1" applyFont="1" applyFill="1" applyBorder="1" applyAlignment="1">
      <alignment horizontal="center" vertical="center" wrapText="1"/>
    </xf>
    <xf numFmtId="165" fontId="9" fillId="7" borderId="10" xfId="0" applyNumberFormat="1" applyFont="1" applyFill="1" applyBorder="1" applyAlignment="1">
      <alignment horizontal="center" vertical="center" wrapText="1"/>
    </xf>
    <xf numFmtId="9" fontId="9" fillId="7" borderId="11" xfId="0" applyNumberFormat="1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3" fontId="10" fillId="11" borderId="10" xfId="0" applyNumberFormat="1" applyFont="1" applyFill="1" applyBorder="1" applyAlignment="1">
      <alignment horizontal="center" vertical="center" wrapText="1"/>
    </xf>
    <xf numFmtId="9" fontId="10" fillId="11" borderId="10" xfId="0" applyNumberFormat="1" applyFont="1" applyFill="1" applyBorder="1" applyAlignment="1">
      <alignment horizontal="center" vertical="center" wrapText="1"/>
    </xf>
    <xf numFmtId="165" fontId="10" fillId="11" borderId="10" xfId="0" applyNumberFormat="1" applyFont="1" applyFill="1" applyBorder="1" applyAlignment="1">
      <alignment horizontal="center" vertical="center" wrapText="1"/>
    </xf>
    <xf numFmtId="9" fontId="10" fillId="11" borderId="11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5" fontId="9" fillId="7" borderId="11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165" fontId="10" fillId="11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3" fontId="9" fillId="7" borderId="17" xfId="0" applyNumberFormat="1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3" fontId="10" fillId="11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9" borderId="10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lang="vi-VN" sz="1800" b="1" i="0">
                <a:solidFill>
                  <a:srgbClr val="757575"/>
                </a:solidFill>
                <a:latin typeface="+mn-lt"/>
              </a:rPr>
              <a:t>PHÍ MỖI LƯỢT TRUY CẬP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Banner Ads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SEO'!$C$44:$N$44</c:f>
              <c:numCache>
                <c:formatCode>#,##0</c:formatCode>
                <c:ptCount val="12"/>
                <c:pt idx="0">
                  <c:v>1304</c:v>
                </c:pt>
                <c:pt idx="1">
                  <c:v>26663</c:v>
                </c:pt>
                <c:pt idx="2">
                  <c:v>20824</c:v>
                </c:pt>
                <c:pt idx="3">
                  <c:v>20615</c:v>
                </c:pt>
                <c:pt idx="4">
                  <c:v>22808</c:v>
                </c:pt>
                <c:pt idx="5">
                  <c:v>9443</c:v>
                </c:pt>
                <c:pt idx="6">
                  <c:v>25562</c:v>
                </c:pt>
                <c:pt idx="7">
                  <c:v>19129</c:v>
                </c:pt>
                <c:pt idx="8">
                  <c:v>15939</c:v>
                </c:pt>
                <c:pt idx="9">
                  <c:v>25976</c:v>
                </c:pt>
                <c:pt idx="10">
                  <c:v>14829</c:v>
                </c:pt>
                <c:pt idx="11">
                  <c:v>26346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87-4E07-8DDA-E0115F0CB3B3}"/>
            </c:ext>
          </c:extLst>
        </c:ser>
        <c:ser>
          <c:idx val="1"/>
          <c:order val="1"/>
          <c:tx>
            <c:v>Mobile Ads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SEO'!$C$45:$N$45</c:f>
              <c:numCache>
                <c:formatCode>#,##0</c:formatCode>
                <c:ptCount val="12"/>
                <c:pt idx="0">
                  <c:v>21285</c:v>
                </c:pt>
                <c:pt idx="1">
                  <c:v>3842</c:v>
                </c:pt>
                <c:pt idx="2">
                  <c:v>22524</c:v>
                </c:pt>
                <c:pt idx="3">
                  <c:v>9473</c:v>
                </c:pt>
                <c:pt idx="4">
                  <c:v>19812</c:v>
                </c:pt>
                <c:pt idx="5">
                  <c:v>15751</c:v>
                </c:pt>
                <c:pt idx="6">
                  <c:v>1999</c:v>
                </c:pt>
                <c:pt idx="7">
                  <c:v>16082</c:v>
                </c:pt>
                <c:pt idx="8">
                  <c:v>25148</c:v>
                </c:pt>
                <c:pt idx="9">
                  <c:v>19790</c:v>
                </c:pt>
                <c:pt idx="10">
                  <c:v>23346</c:v>
                </c:pt>
                <c:pt idx="11">
                  <c:v>24571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987-4E07-8DDA-E0115F0CB3B3}"/>
            </c:ext>
          </c:extLst>
        </c:ser>
        <c:ser>
          <c:idx val="2"/>
          <c:order val="2"/>
          <c:tx>
            <c:v>Search (Pd)</c:v>
          </c:tx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SEO'!$C$46:$N$46</c:f>
              <c:numCache>
                <c:formatCode>#,##0</c:formatCode>
                <c:ptCount val="12"/>
                <c:pt idx="0">
                  <c:v>7020</c:v>
                </c:pt>
                <c:pt idx="1">
                  <c:v>22565</c:v>
                </c:pt>
                <c:pt idx="2">
                  <c:v>19001</c:v>
                </c:pt>
                <c:pt idx="3">
                  <c:v>901</c:v>
                </c:pt>
                <c:pt idx="4">
                  <c:v>11112</c:v>
                </c:pt>
                <c:pt idx="5">
                  <c:v>31</c:v>
                </c:pt>
                <c:pt idx="6">
                  <c:v>2271</c:v>
                </c:pt>
                <c:pt idx="7">
                  <c:v>16151</c:v>
                </c:pt>
                <c:pt idx="8">
                  <c:v>2728</c:v>
                </c:pt>
                <c:pt idx="9">
                  <c:v>22990</c:v>
                </c:pt>
                <c:pt idx="10">
                  <c:v>20374</c:v>
                </c:pt>
                <c:pt idx="11">
                  <c:v>24490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987-4E07-8DDA-E0115F0CB3B3}"/>
            </c:ext>
          </c:extLst>
        </c:ser>
        <c:ser>
          <c:idx val="3"/>
          <c:order val="3"/>
          <c:tx>
            <c:v>Social (Pd)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SEO'!$C$47:$N$47</c:f>
              <c:numCache>
                <c:formatCode>#,##0</c:formatCode>
                <c:ptCount val="12"/>
                <c:pt idx="0">
                  <c:v>9874</c:v>
                </c:pt>
                <c:pt idx="1">
                  <c:v>1275</c:v>
                </c:pt>
                <c:pt idx="2">
                  <c:v>16686</c:v>
                </c:pt>
                <c:pt idx="3">
                  <c:v>3846</c:v>
                </c:pt>
                <c:pt idx="4">
                  <c:v>4705</c:v>
                </c:pt>
                <c:pt idx="5">
                  <c:v>20554</c:v>
                </c:pt>
                <c:pt idx="6">
                  <c:v>13476</c:v>
                </c:pt>
                <c:pt idx="7">
                  <c:v>6255</c:v>
                </c:pt>
                <c:pt idx="8">
                  <c:v>21165</c:v>
                </c:pt>
                <c:pt idx="9">
                  <c:v>26770</c:v>
                </c:pt>
                <c:pt idx="10">
                  <c:v>3887</c:v>
                </c:pt>
                <c:pt idx="11">
                  <c:v>7493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987-4E07-8DDA-E0115F0CB3B3}"/>
            </c:ext>
          </c:extLst>
        </c:ser>
        <c:ser>
          <c:idx val="4"/>
          <c:order val="4"/>
          <c:tx>
            <c:v>Banners (Partner)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SEO'!$C$51:$N$51</c:f>
              <c:numCache>
                <c:formatCode>#,##0</c:formatCode>
                <c:ptCount val="12"/>
                <c:pt idx="0">
                  <c:v>5409</c:v>
                </c:pt>
                <c:pt idx="1">
                  <c:v>7643</c:v>
                </c:pt>
                <c:pt idx="2">
                  <c:v>7137</c:v>
                </c:pt>
                <c:pt idx="3">
                  <c:v>1336</c:v>
                </c:pt>
                <c:pt idx="4">
                  <c:v>10817</c:v>
                </c:pt>
                <c:pt idx="5">
                  <c:v>18751</c:v>
                </c:pt>
                <c:pt idx="6">
                  <c:v>20593</c:v>
                </c:pt>
                <c:pt idx="7">
                  <c:v>24271</c:v>
                </c:pt>
                <c:pt idx="8">
                  <c:v>22709</c:v>
                </c:pt>
                <c:pt idx="9">
                  <c:v>12616</c:v>
                </c:pt>
                <c:pt idx="10">
                  <c:v>25314</c:v>
                </c:pt>
                <c:pt idx="11">
                  <c:v>23966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987-4E07-8DDA-E0115F0CB3B3}"/>
            </c:ext>
          </c:extLst>
        </c:ser>
        <c:ser>
          <c:idx val="5"/>
          <c:order val="5"/>
          <c:tx>
            <c:v>Banners (Website)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SEO'!$C$52:$N$52</c:f>
              <c:numCache>
                <c:formatCode>#,##0</c:formatCode>
                <c:ptCount val="12"/>
                <c:pt idx="0">
                  <c:v>831</c:v>
                </c:pt>
                <c:pt idx="1">
                  <c:v>21131</c:v>
                </c:pt>
                <c:pt idx="2">
                  <c:v>17561</c:v>
                </c:pt>
                <c:pt idx="3">
                  <c:v>14747</c:v>
                </c:pt>
                <c:pt idx="4">
                  <c:v>5210</c:v>
                </c:pt>
                <c:pt idx="5">
                  <c:v>21365</c:v>
                </c:pt>
                <c:pt idx="6">
                  <c:v>8576</c:v>
                </c:pt>
                <c:pt idx="7">
                  <c:v>3941</c:v>
                </c:pt>
                <c:pt idx="8">
                  <c:v>2712</c:v>
                </c:pt>
                <c:pt idx="9">
                  <c:v>625</c:v>
                </c:pt>
                <c:pt idx="10">
                  <c:v>18480</c:v>
                </c:pt>
                <c:pt idx="11">
                  <c:v>23604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D987-4E07-8DDA-E0115F0CB3B3}"/>
            </c:ext>
          </c:extLst>
        </c:ser>
        <c:ser>
          <c:idx val="6"/>
          <c:order val="6"/>
          <c:tx>
            <c:v>Direct Traffic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SEO'!$C$53:$N$53</c:f>
              <c:numCache>
                <c:formatCode>#,##0</c:formatCode>
                <c:ptCount val="12"/>
                <c:pt idx="0">
                  <c:v>1569</c:v>
                </c:pt>
                <c:pt idx="1">
                  <c:v>25969</c:v>
                </c:pt>
                <c:pt idx="2">
                  <c:v>7886</c:v>
                </c:pt>
                <c:pt idx="3">
                  <c:v>4104</c:v>
                </c:pt>
                <c:pt idx="4">
                  <c:v>17398</c:v>
                </c:pt>
                <c:pt idx="5">
                  <c:v>4916</c:v>
                </c:pt>
                <c:pt idx="6">
                  <c:v>6127</c:v>
                </c:pt>
                <c:pt idx="7">
                  <c:v>12493</c:v>
                </c:pt>
                <c:pt idx="8">
                  <c:v>12134</c:v>
                </c:pt>
                <c:pt idx="9">
                  <c:v>2190</c:v>
                </c:pt>
                <c:pt idx="10">
                  <c:v>14209</c:v>
                </c:pt>
                <c:pt idx="11">
                  <c:v>12766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D987-4E07-8DDA-E0115F0CB3B3}"/>
            </c:ext>
          </c:extLst>
        </c:ser>
        <c:ser>
          <c:idx val="7"/>
          <c:order val="7"/>
          <c:tx>
            <c:v>Email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SEO'!$C$54:$N$54</c:f>
              <c:numCache>
                <c:formatCode>#,##0</c:formatCode>
                <c:ptCount val="12"/>
                <c:pt idx="0">
                  <c:v>17983</c:v>
                </c:pt>
                <c:pt idx="1">
                  <c:v>25468</c:v>
                </c:pt>
                <c:pt idx="2">
                  <c:v>14424</c:v>
                </c:pt>
                <c:pt idx="3">
                  <c:v>23807</c:v>
                </c:pt>
                <c:pt idx="4">
                  <c:v>26181</c:v>
                </c:pt>
                <c:pt idx="5">
                  <c:v>4797</c:v>
                </c:pt>
                <c:pt idx="6">
                  <c:v>23145</c:v>
                </c:pt>
                <c:pt idx="7">
                  <c:v>12005</c:v>
                </c:pt>
                <c:pt idx="8">
                  <c:v>7310</c:v>
                </c:pt>
                <c:pt idx="9">
                  <c:v>11778</c:v>
                </c:pt>
                <c:pt idx="10">
                  <c:v>1234</c:v>
                </c:pt>
                <c:pt idx="11">
                  <c:v>21274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D987-4E07-8DDA-E0115F0CB3B3}"/>
            </c:ext>
          </c:extLst>
        </c:ser>
        <c:ser>
          <c:idx val="8"/>
          <c:order val="8"/>
          <c:tx>
            <c:v>Referring Domains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SEO'!$C$55:$N$55</c:f>
              <c:numCache>
                <c:formatCode>#,##0</c:formatCode>
                <c:ptCount val="12"/>
                <c:pt idx="0">
                  <c:v>20676</c:v>
                </c:pt>
                <c:pt idx="1">
                  <c:v>12180</c:v>
                </c:pt>
                <c:pt idx="2">
                  <c:v>25103</c:v>
                </c:pt>
                <c:pt idx="3">
                  <c:v>18425</c:v>
                </c:pt>
                <c:pt idx="4">
                  <c:v>16306</c:v>
                </c:pt>
                <c:pt idx="5">
                  <c:v>3388</c:v>
                </c:pt>
                <c:pt idx="6">
                  <c:v>5742</c:v>
                </c:pt>
                <c:pt idx="7">
                  <c:v>1883</c:v>
                </c:pt>
                <c:pt idx="8">
                  <c:v>25974</c:v>
                </c:pt>
                <c:pt idx="9">
                  <c:v>8458</c:v>
                </c:pt>
                <c:pt idx="10">
                  <c:v>22349</c:v>
                </c:pt>
                <c:pt idx="11">
                  <c:v>15556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D987-4E07-8DDA-E0115F0CB3B3}"/>
            </c:ext>
          </c:extLst>
        </c:ser>
        <c:ser>
          <c:idx val="9"/>
          <c:order val="9"/>
          <c:tx>
            <c:v>Search (Org)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SEO'!$C$56:$N$56</c:f>
              <c:numCache>
                <c:formatCode>#,##0</c:formatCode>
                <c:ptCount val="12"/>
                <c:pt idx="0">
                  <c:v>7567</c:v>
                </c:pt>
                <c:pt idx="1">
                  <c:v>7510</c:v>
                </c:pt>
                <c:pt idx="2">
                  <c:v>2970</c:v>
                </c:pt>
                <c:pt idx="3">
                  <c:v>14772</c:v>
                </c:pt>
                <c:pt idx="4">
                  <c:v>21839</c:v>
                </c:pt>
                <c:pt idx="5">
                  <c:v>8541</c:v>
                </c:pt>
                <c:pt idx="6">
                  <c:v>26009</c:v>
                </c:pt>
                <c:pt idx="7">
                  <c:v>4512</c:v>
                </c:pt>
                <c:pt idx="8">
                  <c:v>22258</c:v>
                </c:pt>
                <c:pt idx="9">
                  <c:v>3177</c:v>
                </c:pt>
                <c:pt idx="10">
                  <c:v>23035</c:v>
                </c:pt>
                <c:pt idx="11">
                  <c:v>7434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D987-4E07-8DDA-E0115F0CB3B3}"/>
            </c:ext>
          </c:extLst>
        </c:ser>
        <c:ser>
          <c:idx val="10"/>
          <c:order val="10"/>
          <c:tx>
            <c:v>Social (Org)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cho bộ phận SEO'!$C$43:$N$43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'KPI cho bộ phận SEO'!$C$57:$N$57</c:f>
              <c:numCache>
                <c:formatCode>#,##0</c:formatCode>
                <c:ptCount val="12"/>
                <c:pt idx="0">
                  <c:v>6614</c:v>
                </c:pt>
                <c:pt idx="1">
                  <c:v>23484</c:v>
                </c:pt>
                <c:pt idx="2">
                  <c:v>17822</c:v>
                </c:pt>
                <c:pt idx="3">
                  <c:v>10778</c:v>
                </c:pt>
                <c:pt idx="4">
                  <c:v>18216</c:v>
                </c:pt>
                <c:pt idx="5">
                  <c:v>6592</c:v>
                </c:pt>
                <c:pt idx="6">
                  <c:v>18140</c:v>
                </c:pt>
                <c:pt idx="7">
                  <c:v>19304</c:v>
                </c:pt>
                <c:pt idx="8">
                  <c:v>18692</c:v>
                </c:pt>
                <c:pt idx="9">
                  <c:v>12592</c:v>
                </c:pt>
                <c:pt idx="10">
                  <c:v>11167</c:v>
                </c:pt>
                <c:pt idx="11">
                  <c:v>2517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D987-4E07-8DDA-E0115F0CB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4539709"/>
        <c:axId val="352346245"/>
      </c:barChart>
      <c:catAx>
        <c:axId val="20545397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9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2346245"/>
        <c:crosses val="autoZero"/>
        <c:auto val="1"/>
        <c:lblAlgn val="ctr"/>
        <c:lblOffset val="100"/>
        <c:noMultiLvlLbl val="1"/>
      </c:catAx>
      <c:valAx>
        <c:axId val="352346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5453970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vi-VN" sz="1600" b="1" i="0">
                <a:solidFill>
                  <a:srgbClr val="757575"/>
                </a:solidFill>
                <a:latin typeface="+mn-lt"/>
              </a:rPr>
              <a:t>LƯỢT LEADS TRẢ PHÍ</a:t>
            </a:r>
          </a:p>
        </c:rich>
      </c:tx>
      <c:layout>
        <c:manualLayout>
          <c:xMode val="edge"/>
          <c:yMode val="edge"/>
          <c:x val="3.2483955601639601E-2"/>
          <c:y val="8.0882352941176502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B90-4AA1-B6D6-DE95B00B0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B90-4AA1-B6D6-DE95B00B0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B90-4AA1-B6D6-DE95B00B06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B90-4AA1-B6D6-DE95B00B068A}"/>
              </c:ext>
            </c:extLst>
          </c:dPt>
          <c:cat>
            <c:strRef>
              <c:f>'KPI cho bộ phận SEO'!$B$12:$B$15</c:f>
              <c:strCache>
                <c:ptCount val="4"/>
                <c:pt idx="0">
                  <c:v>Banner Ads</c:v>
                </c:pt>
                <c:pt idx="1">
                  <c:v>Mobile Ads</c:v>
                </c:pt>
                <c:pt idx="2">
                  <c:v>Search </c:v>
                </c:pt>
                <c:pt idx="3">
                  <c:v>Social </c:v>
                </c:pt>
              </c:strCache>
            </c:strRef>
          </c:cat>
          <c:val>
            <c:numRef>
              <c:f>'KPI cho bộ phận SEO'!$C$12:$C$15</c:f>
              <c:numCache>
                <c:formatCode>#,##0</c:formatCode>
                <c:ptCount val="4"/>
                <c:pt idx="0">
                  <c:v>25475</c:v>
                </c:pt>
                <c:pt idx="1">
                  <c:v>23547</c:v>
                </c:pt>
                <c:pt idx="2">
                  <c:v>24500</c:v>
                </c:pt>
                <c:pt idx="3">
                  <c:v>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90-4AA1-B6D6-DE95B00B0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en-US" sz="1600" b="1" i="0">
                <a:solidFill>
                  <a:srgbClr val="757575"/>
                </a:solidFill>
                <a:latin typeface="+mn-lt"/>
              </a:rPr>
              <a:t>ORGANIC TRAFFIC</a:t>
            </a:r>
          </a:p>
        </c:rich>
      </c:tx>
      <c:layout>
        <c:manualLayout>
          <c:xMode val="edge"/>
          <c:yMode val="edge"/>
          <c:x val="3.2483955601639601E-2"/>
          <c:y val="8.0882352941176502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F54-440E-98EE-71D37037E1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F54-440E-98EE-71D37037E1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F54-440E-98EE-71D37037E1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F54-440E-98EE-71D37037E1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6F54-440E-98EE-71D37037E1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6F54-440E-98EE-71D37037E1D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6F54-440E-98EE-71D37037E1D1}"/>
              </c:ext>
            </c:extLst>
          </c:dPt>
          <c:cat>
            <c:strRef>
              <c:f>'KPI cho bộ phận SEO'!$B$19:$B$26</c:f>
              <c:strCache>
                <c:ptCount val="8"/>
                <c:pt idx="0">
                  <c:v>Banners (Partner)</c:v>
                </c:pt>
                <c:pt idx="1">
                  <c:v>Banners (Website)</c:v>
                </c:pt>
                <c:pt idx="2">
                  <c:v>Direct Traffic</c:v>
                </c:pt>
                <c:pt idx="3">
                  <c:v>Email</c:v>
                </c:pt>
                <c:pt idx="4">
                  <c:v>Referring Domains</c:v>
                </c:pt>
                <c:pt idx="5">
                  <c:v>Search (Org)</c:v>
                </c:pt>
                <c:pt idx="6">
                  <c:v>Social (Org)</c:v>
                </c:pt>
                <c:pt idx="7">
                  <c:v>TỔNG</c:v>
                </c:pt>
              </c:strCache>
            </c:strRef>
          </c:cat>
          <c:val>
            <c:numRef>
              <c:f>'KPI cho bộ phận SEO'!$C$19:$C$25</c:f>
              <c:numCache>
                <c:formatCode>#,##0.00\ [$đ-42A]</c:formatCode>
                <c:ptCount val="7"/>
                <c:pt idx="0">
                  <c:v>23966</c:v>
                </c:pt>
                <c:pt idx="1">
                  <c:v>23604</c:v>
                </c:pt>
                <c:pt idx="2">
                  <c:v>12766</c:v>
                </c:pt>
                <c:pt idx="3">
                  <c:v>21274</c:v>
                </c:pt>
                <c:pt idx="4">
                  <c:v>15556</c:v>
                </c:pt>
                <c:pt idx="5">
                  <c:v>7434</c:v>
                </c:pt>
                <c:pt idx="6">
                  <c:v>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54-440E-98EE-71D37037E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27</xdr:row>
      <xdr:rowOff>209550</xdr:rowOff>
    </xdr:from>
    <xdr:ext cx="19278600" cy="5915025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9525</xdr:colOff>
      <xdr:row>4</xdr:row>
      <xdr:rowOff>247650</xdr:rowOff>
    </xdr:from>
    <xdr:ext cx="9963150" cy="3438525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1352550</xdr:colOff>
      <xdr:row>4</xdr:row>
      <xdr:rowOff>228600</xdr:rowOff>
    </xdr:from>
    <xdr:ext cx="9029700" cy="34385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17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3.33203125" customWidth="1"/>
    <col min="2" max="14" width="20.75" customWidth="1"/>
    <col min="15" max="15" width="3.33203125" customWidth="1"/>
    <col min="16" max="26" width="10.75" customWidth="1"/>
  </cols>
  <sheetData>
    <row r="1" spans="1:26" ht="49.5" customHeight="1" x14ac:dyDescent="0.35">
      <c r="A1" s="1"/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" customHeight="1" x14ac:dyDescent="0.35">
      <c r="A3" s="2"/>
      <c r="B3" s="2"/>
      <c r="C3" s="4" t="s">
        <v>1</v>
      </c>
      <c r="D3" s="2"/>
      <c r="E3" s="2"/>
      <c r="F3" s="2"/>
      <c r="G3" s="4" t="s">
        <v>2</v>
      </c>
      <c r="H3" s="2"/>
      <c r="I3" s="2"/>
      <c r="J3" s="2"/>
      <c r="K3" s="4" t="s">
        <v>3</v>
      </c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6.75" customHeight="1" x14ac:dyDescent="0.35">
      <c r="A4" s="2"/>
      <c r="B4" s="2"/>
      <c r="C4" s="5">
        <f>SUM(C16,C26)</f>
        <v>188644</v>
      </c>
      <c r="D4" s="2"/>
      <c r="E4" s="2"/>
      <c r="F4" s="2"/>
      <c r="G4" s="6">
        <f>K16</f>
        <v>78.442666666666668</v>
      </c>
      <c r="H4" s="7"/>
      <c r="I4" s="2"/>
      <c r="J4" s="2"/>
      <c r="K4" s="8">
        <f>(I16+I26)-J16</f>
        <v>9470916</v>
      </c>
      <c r="L4" s="9"/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6.75" customHeight="1" x14ac:dyDescent="0.35">
      <c r="A5" s="2"/>
      <c r="B5" s="2"/>
      <c r="C5" s="2"/>
      <c r="D5" s="10"/>
      <c r="E5" s="2"/>
      <c r="F5" s="2"/>
      <c r="G5" s="2"/>
      <c r="H5" s="7"/>
      <c r="I5" s="7"/>
      <c r="J5" s="2"/>
      <c r="K5" s="2"/>
      <c r="L5" s="9"/>
      <c r="M5" s="9"/>
      <c r="N5" s="2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6.75" customHeight="1" x14ac:dyDescent="0.35">
      <c r="A6" s="2"/>
      <c r="B6" s="2"/>
      <c r="C6" s="2"/>
      <c r="D6" s="10"/>
      <c r="E6" s="2"/>
      <c r="F6" s="2"/>
      <c r="G6" s="2"/>
      <c r="H6" s="7"/>
      <c r="I6" s="7"/>
      <c r="J6" s="2"/>
      <c r="K6" s="2"/>
      <c r="L6" s="9"/>
      <c r="M6" s="9"/>
      <c r="N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6.75" customHeight="1" x14ac:dyDescent="0.35">
      <c r="A7" s="2"/>
      <c r="B7" s="2"/>
      <c r="C7" s="2"/>
      <c r="D7" s="10"/>
      <c r="E7" s="2"/>
      <c r="F7" s="2"/>
      <c r="G7" s="2"/>
      <c r="H7" s="7"/>
      <c r="I7" s="7"/>
      <c r="J7" s="2"/>
      <c r="K7" s="2"/>
      <c r="L7" s="9"/>
      <c r="M7" s="9"/>
      <c r="N7" s="2"/>
      <c r="O7" s="3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6.75" customHeight="1" x14ac:dyDescent="0.35">
      <c r="A8" s="2"/>
      <c r="B8" s="2"/>
      <c r="C8" s="2"/>
      <c r="D8" s="10"/>
      <c r="E8" s="2"/>
      <c r="F8" s="2"/>
      <c r="G8" s="2"/>
      <c r="H8" s="7"/>
      <c r="I8" s="7"/>
      <c r="J8" s="2"/>
      <c r="K8" s="2"/>
      <c r="L8" s="9"/>
      <c r="M8" s="9"/>
      <c r="N8" s="2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6.75" customHeight="1" x14ac:dyDescent="0.35">
      <c r="A9" s="2"/>
      <c r="B9" s="2"/>
      <c r="C9" s="2"/>
      <c r="D9" s="10"/>
      <c r="E9" s="2"/>
      <c r="F9" s="2"/>
      <c r="G9" s="2"/>
      <c r="H9" s="7"/>
      <c r="I9" s="7"/>
      <c r="J9" s="2"/>
      <c r="K9" s="2"/>
      <c r="L9" s="9"/>
      <c r="M9" s="9"/>
      <c r="N9" s="2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0.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5">
      <c r="A11" s="2"/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2" t="s">
        <v>10</v>
      </c>
      <c r="I11" s="11" t="s">
        <v>11</v>
      </c>
      <c r="J11" s="11" t="s">
        <v>12</v>
      </c>
      <c r="K11" s="13" t="s">
        <v>13</v>
      </c>
      <c r="L11" s="2"/>
      <c r="M11" s="2"/>
      <c r="N11" s="2"/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35">
      <c r="A12" s="2"/>
      <c r="B12" s="14" t="s">
        <v>14</v>
      </c>
      <c r="C12" s="15">
        <v>25475</v>
      </c>
      <c r="D12" s="15">
        <v>20000</v>
      </c>
      <c r="E12" s="16">
        <f t="shared" ref="E12:E16" si="0">C12/D12</f>
        <v>1.2737499999999999</v>
      </c>
      <c r="F12" s="15">
        <v>450</v>
      </c>
      <c r="G12" s="15">
        <v>15084</v>
      </c>
      <c r="H12" s="15">
        <v>2954</v>
      </c>
      <c r="I12" s="17">
        <v>912496</v>
      </c>
      <c r="J12" s="17">
        <v>9000</v>
      </c>
      <c r="K12" s="18">
        <f t="shared" ref="K12:K16" si="1">I12/J12</f>
        <v>101.38844444444445</v>
      </c>
      <c r="L12" s="2"/>
      <c r="M12" s="2"/>
      <c r="N12" s="2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35">
      <c r="A13" s="2"/>
      <c r="B13" s="19" t="s">
        <v>15</v>
      </c>
      <c r="C13" s="20">
        <v>23547</v>
      </c>
      <c r="D13" s="20">
        <v>18000</v>
      </c>
      <c r="E13" s="21">
        <f t="shared" si="0"/>
        <v>1.3081666666666667</v>
      </c>
      <c r="F13" s="20">
        <v>2200</v>
      </c>
      <c r="G13" s="20">
        <v>9864</v>
      </c>
      <c r="H13" s="20">
        <v>3254</v>
      </c>
      <c r="I13" s="22">
        <v>1578671</v>
      </c>
      <c r="J13" s="22">
        <v>25000</v>
      </c>
      <c r="K13" s="23">
        <f t="shared" si="1"/>
        <v>63.146839999999997</v>
      </c>
      <c r="L13" s="2"/>
      <c r="M13" s="2"/>
      <c r="N13" s="2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5">
      <c r="A14" s="2"/>
      <c r="B14" s="24" t="s">
        <v>16</v>
      </c>
      <c r="C14" s="20">
        <v>24500</v>
      </c>
      <c r="D14" s="20">
        <v>15000</v>
      </c>
      <c r="E14" s="21">
        <f t="shared" si="0"/>
        <v>1.6333333333333333</v>
      </c>
      <c r="F14" s="20">
        <v>180</v>
      </c>
      <c r="G14" s="20">
        <v>11056</v>
      </c>
      <c r="H14" s="20">
        <v>5838</v>
      </c>
      <c r="I14" s="22">
        <v>587127</v>
      </c>
      <c r="J14" s="22">
        <v>12000</v>
      </c>
      <c r="K14" s="23">
        <f t="shared" si="1"/>
        <v>48.927250000000001</v>
      </c>
      <c r="L14" s="2"/>
      <c r="M14" s="2"/>
      <c r="N14" s="2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2"/>
      <c r="B15" s="25" t="s">
        <v>17</v>
      </c>
      <c r="C15" s="20">
        <v>8005</v>
      </c>
      <c r="D15" s="20">
        <v>4000</v>
      </c>
      <c r="E15" s="21">
        <f t="shared" si="0"/>
        <v>2.0012500000000002</v>
      </c>
      <c r="F15" s="20">
        <v>90</v>
      </c>
      <c r="G15" s="20">
        <v>124</v>
      </c>
      <c r="H15" s="20">
        <v>8616</v>
      </c>
      <c r="I15" s="22">
        <v>1157610</v>
      </c>
      <c r="J15" s="22">
        <v>8000</v>
      </c>
      <c r="K15" s="23">
        <f t="shared" si="1"/>
        <v>144.70124999999999</v>
      </c>
      <c r="L15" s="2"/>
      <c r="M15" s="2"/>
      <c r="N15" s="2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35">
      <c r="A16" s="2"/>
      <c r="B16" s="26" t="s">
        <v>18</v>
      </c>
      <c r="C16" s="27">
        <f t="shared" ref="C16:D16" si="2">SUM(C12:C15)</f>
        <v>81527</v>
      </c>
      <c r="D16" s="27">
        <f t="shared" si="2"/>
        <v>57000</v>
      </c>
      <c r="E16" s="28">
        <f t="shared" si="0"/>
        <v>1.4302982456140352</v>
      </c>
      <c r="F16" s="27">
        <f t="shared" ref="F16:J16" si="3">SUM(F12:F15)</f>
        <v>2920</v>
      </c>
      <c r="G16" s="27">
        <f t="shared" si="3"/>
        <v>36128</v>
      </c>
      <c r="H16" s="27">
        <f t="shared" si="3"/>
        <v>20662</v>
      </c>
      <c r="I16" s="29">
        <f t="shared" si="3"/>
        <v>4235904</v>
      </c>
      <c r="J16" s="29">
        <f t="shared" si="3"/>
        <v>54000</v>
      </c>
      <c r="K16" s="30">
        <f t="shared" si="1"/>
        <v>78.442666666666668</v>
      </c>
      <c r="L16" s="2"/>
      <c r="M16" s="2"/>
      <c r="N16" s="2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0.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8.25" customHeight="1" x14ac:dyDescent="0.35">
      <c r="A18" s="2"/>
      <c r="B18" s="12" t="s">
        <v>19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9</v>
      </c>
      <c r="H18" s="12" t="s">
        <v>10</v>
      </c>
      <c r="I18" s="11" t="s">
        <v>11</v>
      </c>
      <c r="J18" s="2"/>
      <c r="K18" s="2"/>
      <c r="L18" s="2"/>
      <c r="M18" s="2"/>
      <c r="N18" s="2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35">
      <c r="A19" s="2"/>
      <c r="B19" s="31" t="s">
        <v>20</v>
      </c>
      <c r="C19" s="22">
        <v>23966</v>
      </c>
      <c r="D19" s="22">
        <v>20000</v>
      </c>
      <c r="E19" s="22">
        <f t="shared" ref="E19:E26" si="4">C19/D19</f>
        <v>1.1982999999999999</v>
      </c>
      <c r="F19" s="22">
        <v>345</v>
      </c>
      <c r="G19" s="22">
        <v>857</v>
      </c>
      <c r="H19" s="22">
        <v>2497</v>
      </c>
      <c r="I19" s="32">
        <v>354944</v>
      </c>
      <c r="J19" s="2"/>
      <c r="K19" s="2"/>
      <c r="L19" s="2"/>
      <c r="M19" s="2"/>
      <c r="N19" s="2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35">
      <c r="A20" s="2"/>
      <c r="B20" s="19" t="s">
        <v>21</v>
      </c>
      <c r="C20" s="22">
        <v>23604</v>
      </c>
      <c r="D20" s="22">
        <v>20000</v>
      </c>
      <c r="E20" s="22">
        <f t="shared" si="4"/>
        <v>1.1801999999999999</v>
      </c>
      <c r="F20" s="22">
        <v>2286</v>
      </c>
      <c r="G20" s="22">
        <v>2747</v>
      </c>
      <c r="H20" s="22">
        <v>7747</v>
      </c>
      <c r="I20" s="32">
        <v>1137442</v>
      </c>
      <c r="J20" s="2"/>
      <c r="K20" s="2"/>
      <c r="L20" s="2"/>
      <c r="M20" s="2"/>
      <c r="N20" s="2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35">
      <c r="A21" s="2"/>
      <c r="B21" s="33" t="s">
        <v>22</v>
      </c>
      <c r="C21" s="22">
        <v>12766</v>
      </c>
      <c r="D21" s="22">
        <v>15000</v>
      </c>
      <c r="E21" s="22">
        <f t="shared" si="4"/>
        <v>0.85106666666666664</v>
      </c>
      <c r="F21" s="22">
        <v>88</v>
      </c>
      <c r="G21" s="22">
        <v>2011</v>
      </c>
      <c r="H21" s="22">
        <v>5698</v>
      </c>
      <c r="I21" s="32">
        <v>832707</v>
      </c>
      <c r="J21" s="2"/>
      <c r="K21" s="2"/>
      <c r="L21" s="2"/>
      <c r="M21" s="2"/>
      <c r="N21" s="2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35">
      <c r="A22" s="2"/>
      <c r="B22" s="34" t="s">
        <v>23</v>
      </c>
      <c r="C22" s="22">
        <v>21274</v>
      </c>
      <c r="D22" s="22">
        <v>20000</v>
      </c>
      <c r="E22" s="22">
        <f t="shared" si="4"/>
        <v>1.0637000000000001</v>
      </c>
      <c r="F22" s="22">
        <v>35</v>
      </c>
      <c r="G22" s="22">
        <v>1004</v>
      </c>
      <c r="H22" s="22">
        <v>5178</v>
      </c>
      <c r="I22" s="32">
        <v>415608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35">
      <c r="A23" s="2"/>
      <c r="B23" s="35" t="s">
        <v>24</v>
      </c>
      <c r="C23" s="22">
        <v>15556</v>
      </c>
      <c r="D23" s="22">
        <v>10000</v>
      </c>
      <c r="E23" s="22">
        <f t="shared" si="4"/>
        <v>1.5556000000000001</v>
      </c>
      <c r="F23" s="22">
        <v>11</v>
      </c>
      <c r="G23" s="22">
        <v>7</v>
      </c>
      <c r="H23" s="22">
        <v>7171</v>
      </c>
      <c r="I23" s="32">
        <v>3042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35">
      <c r="A24" s="2"/>
      <c r="B24" s="36" t="s">
        <v>25</v>
      </c>
      <c r="C24" s="22">
        <v>7434</v>
      </c>
      <c r="D24" s="22">
        <v>5000</v>
      </c>
      <c r="E24" s="22">
        <f t="shared" si="4"/>
        <v>1.4867999999999999</v>
      </c>
      <c r="F24" s="22">
        <v>1582</v>
      </c>
      <c r="G24" s="22">
        <v>3307</v>
      </c>
      <c r="H24" s="22">
        <v>4478</v>
      </c>
      <c r="I24" s="32">
        <v>1369064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35">
      <c r="A25" s="2"/>
      <c r="B25" s="37" t="s">
        <v>26</v>
      </c>
      <c r="C25" s="22">
        <v>2517</v>
      </c>
      <c r="D25" s="22">
        <v>1000</v>
      </c>
      <c r="E25" s="22">
        <f t="shared" si="4"/>
        <v>2.5169999999999999</v>
      </c>
      <c r="F25" s="22">
        <v>986</v>
      </c>
      <c r="G25" s="22">
        <v>2841</v>
      </c>
      <c r="H25" s="22">
        <v>4113</v>
      </c>
      <c r="I25" s="32">
        <v>1176205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35">
      <c r="A26" s="2"/>
      <c r="B26" s="26" t="s">
        <v>18</v>
      </c>
      <c r="C26" s="29">
        <f t="shared" ref="C26:D26" si="5">SUM(C19:C25)</f>
        <v>107117</v>
      </c>
      <c r="D26" s="29">
        <f t="shared" si="5"/>
        <v>91000</v>
      </c>
      <c r="E26" s="29">
        <f t="shared" si="4"/>
        <v>1.1771098901098902</v>
      </c>
      <c r="F26" s="29">
        <f t="shared" ref="F26:I26" si="6">SUM(F19:F25)</f>
        <v>5333</v>
      </c>
      <c r="G26" s="29">
        <f t="shared" si="6"/>
        <v>12774</v>
      </c>
      <c r="H26" s="29">
        <f t="shared" si="6"/>
        <v>36882</v>
      </c>
      <c r="I26" s="38">
        <f t="shared" si="6"/>
        <v>5289012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0.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9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9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9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9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9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9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9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9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9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9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9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9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9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0.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35">
      <c r="A42" s="2"/>
      <c r="B42" s="39" t="s">
        <v>27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35">
      <c r="A43" s="2"/>
      <c r="B43" s="42" t="s">
        <v>28</v>
      </c>
      <c r="C43" s="43" t="s">
        <v>29</v>
      </c>
      <c r="D43" s="43" t="s">
        <v>30</v>
      </c>
      <c r="E43" s="43" t="s">
        <v>31</v>
      </c>
      <c r="F43" s="43" t="s">
        <v>32</v>
      </c>
      <c r="G43" s="43" t="s">
        <v>33</v>
      </c>
      <c r="H43" s="43" t="s">
        <v>34</v>
      </c>
      <c r="I43" s="43" t="s">
        <v>35</v>
      </c>
      <c r="J43" s="43" t="s">
        <v>36</v>
      </c>
      <c r="K43" s="43" t="s">
        <v>37</v>
      </c>
      <c r="L43" s="43" t="s">
        <v>38</v>
      </c>
      <c r="M43" s="43" t="s">
        <v>39</v>
      </c>
      <c r="N43" s="43" t="s">
        <v>40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35">
      <c r="A44" s="2"/>
      <c r="B44" s="44" t="s">
        <v>14</v>
      </c>
      <c r="C44" s="45">
        <v>1304</v>
      </c>
      <c r="D44" s="45">
        <v>26663</v>
      </c>
      <c r="E44" s="45">
        <v>20824</v>
      </c>
      <c r="F44" s="45">
        <v>20615</v>
      </c>
      <c r="G44" s="45">
        <v>22808</v>
      </c>
      <c r="H44" s="45">
        <v>9443</v>
      </c>
      <c r="I44" s="45">
        <v>25562</v>
      </c>
      <c r="J44" s="45">
        <v>19129</v>
      </c>
      <c r="K44" s="45">
        <v>15939</v>
      </c>
      <c r="L44" s="45">
        <v>25976</v>
      </c>
      <c r="M44" s="45">
        <v>14829</v>
      </c>
      <c r="N44" s="45">
        <v>26346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35">
      <c r="A45" s="2"/>
      <c r="B45" s="19" t="s">
        <v>15</v>
      </c>
      <c r="C45" s="45">
        <v>21285</v>
      </c>
      <c r="D45" s="45">
        <v>3842</v>
      </c>
      <c r="E45" s="45">
        <v>22524</v>
      </c>
      <c r="F45" s="45">
        <v>9473</v>
      </c>
      <c r="G45" s="45">
        <v>19812</v>
      </c>
      <c r="H45" s="45">
        <v>15751</v>
      </c>
      <c r="I45" s="45">
        <v>1999</v>
      </c>
      <c r="J45" s="45">
        <v>16082</v>
      </c>
      <c r="K45" s="45">
        <v>25148</v>
      </c>
      <c r="L45" s="45">
        <v>19790</v>
      </c>
      <c r="M45" s="45">
        <v>23346</v>
      </c>
      <c r="N45" s="45">
        <v>24571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35">
      <c r="A46" s="2"/>
      <c r="B46" s="33" t="s">
        <v>41</v>
      </c>
      <c r="C46" s="45">
        <v>7020</v>
      </c>
      <c r="D46" s="45">
        <v>22565</v>
      </c>
      <c r="E46" s="45">
        <v>19001</v>
      </c>
      <c r="F46" s="45">
        <v>901</v>
      </c>
      <c r="G46" s="45">
        <v>11112</v>
      </c>
      <c r="H46" s="45">
        <v>31</v>
      </c>
      <c r="I46" s="45">
        <v>2271</v>
      </c>
      <c r="J46" s="45">
        <v>16151</v>
      </c>
      <c r="K46" s="45">
        <v>2728</v>
      </c>
      <c r="L46" s="45">
        <v>22990</v>
      </c>
      <c r="M46" s="45">
        <v>20374</v>
      </c>
      <c r="N46" s="45">
        <v>24490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35">
      <c r="A47" s="2"/>
      <c r="B47" s="34" t="s">
        <v>42</v>
      </c>
      <c r="C47" s="45">
        <v>9874</v>
      </c>
      <c r="D47" s="45">
        <v>1275</v>
      </c>
      <c r="E47" s="45">
        <v>16686</v>
      </c>
      <c r="F47" s="45">
        <v>3846</v>
      </c>
      <c r="G47" s="45">
        <v>4705</v>
      </c>
      <c r="H47" s="45">
        <v>20554</v>
      </c>
      <c r="I47" s="45">
        <v>13476</v>
      </c>
      <c r="J47" s="45">
        <v>6255</v>
      </c>
      <c r="K47" s="45">
        <v>21165</v>
      </c>
      <c r="L47" s="45">
        <v>26770</v>
      </c>
      <c r="M47" s="45">
        <v>3887</v>
      </c>
      <c r="N47" s="45">
        <v>7493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35">
      <c r="A48" s="2"/>
      <c r="B48" s="46" t="s">
        <v>43</v>
      </c>
      <c r="C48" s="47">
        <f t="shared" ref="C48:N48" si="7">SUM(C44:C47)</f>
        <v>39483</v>
      </c>
      <c r="D48" s="47">
        <f t="shared" si="7"/>
        <v>54345</v>
      </c>
      <c r="E48" s="47">
        <f t="shared" si="7"/>
        <v>79035</v>
      </c>
      <c r="F48" s="47">
        <f t="shared" si="7"/>
        <v>34835</v>
      </c>
      <c r="G48" s="47">
        <f t="shared" si="7"/>
        <v>58437</v>
      </c>
      <c r="H48" s="47">
        <f t="shared" si="7"/>
        <v>45779</v>
      </c>
      <c r="I48" s="47">
        <f t="shared" si="7"/>
        <v>43308</v>
      </c>
      <c r="J48" s="47">
        <f t="shared" si="7"/>
        <v>57617</v>
      </c>
      <c r="K48" s="47">
        <f t="shared" si="7"/>
        <v>64980</v>
      </c>
      <c r="L48" s="47">
        <f t="shared" si="7"/>
        <v>95526</v>
      </c>
      <c r="M48" s="47">
        <f t="shared" si="7"/>
        <v>62436</v>
      </c>
      <c r="N48" s="47">
        <f t="shared" si="7"/>
        <v>82900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0.5" customHeight="1" x14ac:dyDescent="0.35">
      <c r="A49" s="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35">
      <c r="A50" s="2"/>
      <c r="B50" s="42" t="s">
        <v>44</v>
      </c>
      <c r="C50" s="43" t="s">
        <v>29</v>
      </c>
      <c r="D50" s="43" t="s">
        <v>30</v>
      </c>
      <c r="E50" s="43" t="s">
        <v>31</v>
      </c>
      <c r="F50" s="43" t="s">
        <v>32</v>
      </c>
      <c r="G50" s="43" t="s">
        <v>33</v>
      </c>
      <c r="H50" s="43" t="s">
        <v>34</v>
      </c>
      <c r="I50" s="43" t="s">
        <v>35</v>
      </c>
      <c r="J50" s="43" t="s">
        <v>36</v>
      </c>
      <c r="K50" s="43" t="s">
        <v>37</v>
      </c>
      <c r="L50" s="43" t="s">
        <v>38</v>
      </c>
      <c r="M50" s="43" t="s">
        <v>39</v>
      </c>
      <c r="N50" s="43" t="s">
        <v>40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35">
      <c r="A51" s="2"/>
      <c r="B51" s="49" t="s">
        <v>20</v>
      </c>
      <c r="C51" s="45">
        <v>5409</v>
      </c>
      <c r="D51" s="45">
        <v>7643</v>
      </c>
      <c r="E51" s="45">
        <v>7137</v>
      </c>
      <c r="F51" s="45">
        <v>1336</v>
      </c>
      <c r="G51" s="45">
        <v>10817</v>
      </c>
      <c r="H51" s="45">
        <v>18751</v>
      </c>
      <c r="I51" s="45">
        <v>20593</v>
      </c>
      <c r="J51" s="45">
        <v>24271</v>
      </c>
      <c r="K51" s="45">
        <v>22709</v>
      </c>
      <c r="L51" s="45">
        <v>12616</v>
      </c>
      <c r="M51" s="45">
        <v>25314</v>
      </c>
      <c r="N51" s="45">
        <v>23966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35">
      <c r="A52" s="2"/>
      <c r="B52" s="50" t="s">
        <v>21</v>
      </c>
      <c r="C52" s="45">
        <v>831</v>
      </c>
      <c r="D52" s="45">
        <v>21131</v>
      </c>
      <c r="E52" s="45">
        <v>17561</v>
      </c>
      <c r="F52" s="45">
        <v>14747</v>
      </c>
      <c r="G52" s="45">
        <v>5210</v>
      </c>
      <c r="H52" s="45">
        <v>21365</v>
      </c>
      <c r="I52" s="45">
        <v>8576</v>
      </c>
      <c r="J52" s="45">
        <v>3941</v>
      </c>
      <c r="K52" s="45">
        <v>2712</v>
      </c>
      <c r="L52" s="45">
        <v>625</v>
      </c>
      <c r="M52" s="45">
        <v>18480</v>
      </c>
      <c r="N52" s="45">
        <v>23604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35">
      <c r="A53" s="2"/>
      <c r="B53" s="51" t="s">
        <v>22</v>
      </c>
      <c r="C53" s="45">
        <v>1569</v>
      </c>
      <c r="D53" s="45">
        <v>25969</v>
      </c>
      <c r="E53" s="45">
        <v>7886</v>
      </c>
      <c r="F53" s="45">
        <v>4104</v>
      </c>
      <c r="G53" s="45">
        <v>17398</v>
      </c>
      <c r="H53" s="45">
        <v>4916</v>
      </c>
      <c r="I53" s="45">
        <v>6127</v>
      </c>
      <c r="J53" s="45">
        <v>12493</v>
      </c>
      <c r="K53" s="45">
        <v>12134</v>
      </c>
      <c r="L53" s="45">
        <v>2190</v>
      </c>
      <c r="M53" s="45">
        <v>14209</v>
      </c>
      <c r="N53" s="45">
        <v>12766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35">
      <c r="A54" s="2"/>
      <c r="B54" s="52" t="s">
        <v>23</v>
      </c>
      <c r="C54" s="45">
        <v>17983</v>
      </c>
      <c r="D54" s="45">
        <v>25468</v>
      </c>
      <c r="E54" s="45">
        <v>14424</v>
      </c>
      <c r="F54" s="45">
        <v>23807</v>
      </c>
      <c r="G54" s="45">
        <v>26181</v>
      </c>
      <c r="H54" s="45">
        <v>4797</v>
      </c>
      <c r="I54" s="45">
        <v>23145</v>
      </c>
      <c r="J54" s="45">
        <v>12005</v>
      </c>
      <c r="K54" s="45">
        <v>7310</v>
      </c>
      <c r="L54" s="45">
        <v>11778</v>
      </c>
      <c r="M54" s="45">
        <v>1234</v>
      </c>
      <c r="N54" s="45">
        <v>21274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35">
      <c r="A55" s="2"/>
      <c r="B55" s="53" t="s">
        <v>24</v>
      </c>
      <c r="C55" s="45">
        <v>20676</v>
      </c>
      <c r="D55" s="45">
        <v>12180</v>
      </c>
      <c r="E55" s="45">
        <v>25103</v>
      </c>
      <c r="F55" s="45">
        <v>18425</v>
      </c>
      <c r="G55" s="45">
        <v>16306</v>
      </c>
      <c r="H55" s="45">
        <v>3388</v>
      </c>
      <c r="I55" s="45">
        <v>5742</v>
      </c>
      <c r="J55" s="45">
        <v>1883</v>
      </c>
      <c r="K55" s="45">
        <v>25974</v>
      </c>
      <c r="L55" s="45">
        <v>8458</v>
      </c>
      <c r="M55" s="45">
        <v>22349</v>
      </c>
      <c r="N55" s="45">
        <v>15556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35">
      <c r="A56" s="2"/>
      <c r="B56" s="54" t="s">
        <v>25</v>
      </c>
      <c r="C56" s="45">
        <v>7567</v>
      </c>
      <c r="D56" s="45">
        <v>7510</v>
      </c>
      <c r="E56" s="45">
        <v>2970</v>
      </c>
      <c r="F56" s="45">
        <v>14772</v>
      </c>
      <c r="G56" s="45">
        <v>21839</v>
      </c>
      <c r="H56" s="45">
        <v>8541</v>
      </c>
      <c r="I56" s="45">
        <v>26009</v>
      </c>
      <c r="J56" s="45">
        <v>4512</v>
      </c>
      <c r="K56" s="45">
        <v>22258</v>
      </c>
      <c r="L56" s="45">
        <v>3177</v>
      </c>
      <c r="M56" s="45">
        <v>23035</v>
      </c>
      <c r="N56" s="45">
        <v>7434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35">
      <c r="A57" s="2"/>
      <c r="B57" s="55" t="s">
        <v>26</v>
      </c>
      <c r="C57" s="45">
        <v>6614</v>
      </c>
      <c r="D57" s="45">
        <v>23484</v>
      </c>
      <c r="E57" s="45">
        <v>17822</v>
      </c>
      <c r="F57" s="45">
        <v>10778</v>
      </c>
      <c r="G57" s="45">
        <v>18216</v>
      </c>
      <c r="H57" s="45">
        <v>6592</v>
      </c>
      <c r="I57" s="45">
        <v>18140</v>
      </c>
      <c r="J57" s="45">
        <v>19304</v>
      </c>
      <c r="K57" s="45">
        <v>18692</v>
      </c>
      <c r="L57" s="45">
        <v>12592</v>
      </c>
      <c r="M57" s="45">
        <v>11167</v>
      </c>
      <c r="N57" s="45">
        <v>2517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35">
      <c r="A58" s="2"/>
      <c r="B58" s="56" t="s">
        <v>18</v>
      </c>
      <c r="C58" s="47">
        <f t="shared" ref="C58:N58" si="8">SUM(C51:C57)</f>
        <v>60649</v>
      </c>
      <c r="D58" s="47">
        <f t="shared" si="8"/>
        <v>123385</v>
      </c>
      <c r="E58" s="47">
        <f t="shared" si="8"/>
        <v>92903</v>
      </c>
      <c r="F58" s="47">
        <f t="shared" si="8"/>
        <v>87969</v>
      </c>
      <c r="G58" s="47">
        <f t="shared" si="8"/>
        <v>115967</v>
      </c>
      <c r="H58" s="47">
        <f t="shared" si="8"/>
        <v>68350</v>
      </c>
      <c r="I58" s="47">
        <f t="shared" si="8"/>
        <v>108332</v>
      </c>
      <c r="J58" s="47">
        <f t="shared" si="8"/>
        <v>78409</v>
      </c>
      <c r="K58" s="47">
        <f t="shared" si="8"/>
        <v>111789</v>
      </c>
      <c r="L58" s="47">
        <f t="shared" si="8"/>
        <v>51436</v>
      </c>
      <c r="M58" s="47">
        <f t="shared" si="8"/>
        <v>115788</v>
      </c>
      <c r="N58" s="47">
        <f t="shared" si="8"/>
        <v>107117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0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1:L1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cho bộ phận SEO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2022-06-10T08:41:13Z</dcterms:modified>
</cp:coreProperties>
</file>